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2 к бак" sheetId="2" r:id="rId1"/>
    <sheet name="3 к бак" sheetId="3" r:id="rId2"/>
    <sheet name="4 к бак" sheetId="4" r:id="rId3"/>
  </sheets>
  <definedNames>
    <definedName name="_xlnm.Print_Area" localSheetId="2">'4 к бак'!$A$1:$AM$98</definedName>
  </definedNames>
  <calcPr calcId="152511"/>
</workbook>
</file>

<file path=xl/calcChain.xml><?xml version="1.0" encoding="utf-8"?>
<calcChain xmlns="http://schemas.openxmlformats.org/spreadsheetml/2006/main">
  <c r="AF64" i="3" l="1"/>
  <c r="AF47" i="3"/>
  <c r="X63" i="3" l="1"/>
  <c r="U63" i="3"/>
  <c r="S63" i="3"/>
  <c r="Q63" i="3"/>
  <c r="P63" i="3"/>
  <c r="O63" i="3"/>
  <c r="AM39" i="3"/>
  <c r="M90" i="4" l="1"/>
  <c r="M89" i="4"/>
  <c r="M88" i="4"/>
  <c r="M87" i="4"/>
  <c r="M86" i="4"/>
  <c r="M85" i="4"/>
  <c r="M84" i="4"/>
  <c r="M91" i="4" s="1"/>
  <c r="AF70" i="4"/>
  <c r="AE70" i="4"/>
  <c r="AF69" i="4"/>
  <c r="AJ68" i="4"/>
  <c r="AF68" i="4"/>
  <c r="AJ67" i="4"/>
  <c r="AF66" i="4"/>
  <c r="AJ65" i="4"/>
  <c r="AF65" i="4"/>
  <c r="AJ64" i="4"/>
  <c r="AF64" i="4"/>
  <c r="AJ63" i="4"/>
  <c r="AF63" i="4"/>
  <c r="AL62" i="4"/>
  <c r="AH62" i="4"/>
  <c r="AE62" i="4"/>
  <c r="AD62" i="4"/>
  <c r="AD69" i="4" s="1"/>
  <c r="Z62" i="4"/>
  <c r="Z65" i="4" s="1"/>
  <c r="T62" i="4"/>
  <c r="AH61" i="4"/>
  <c r="AG61" i="4"/>
  <c r="AF61" i="4"/>
  <c r="Z61" i="4"/>
  <c r="Y61" i="4"/>
  <c r="R61" i="4"/>
  <c r="P61" i="4"/>
  <c r="O61" i="4"/>
  <c r="M61" i="4"/>
  <c r="AF60" i="4"/>
  <c r="O60" i="4"/>
  <c r="N60" i="4"/>
  <c r="N61" i="4" s="1"/>
  <c r="AM57" i="4"/>
  <c r="AM62" i="4" s="1"/>
  <c r="AL57" i="4"/>
  <c r="AK57" i="4"/>
  <c r="AK62" i="4" s="1"/>
  <c r="AJ57" i="4"/>
  <c r="AJ62" i="4" s="1"/>
  <c r="AH57" i="4"/>
  <c r="AG57" i="4"/>
  <c r="AC57" i="4"/>
  <c r="AB57" i="4"/>
  <c r="AB62" i="4" s="1"/>
  <c r="AB67" i="4" s="1"/>
  <c r="AA57" i="4"/>
  <c r="AA62" i="4" s="1"/>
  <c r="AA66" i="4" s="1"/>
  <c r="Z57" i="4"/>
  <c r="Y57" i="4"/>
  <c r="X57" i="4"/>
  <c r="T57" i="4"/>
  <c r="R57" i="4"/>
  <c r="P57" i="4"/>
  <c r="M57" i="4"/>
  <c r="AJ56" i="4"/>
  <c r="O56" i="4"/>
  <c r="N56" i="4"/>
  <c r="W56" i="4" s="1"/>
  <c r="AJ55" i="4"/>
  <c r="O55" i="4"/>
  <c r="N55" i="4"/>
  <c r="W55" i="4" s="1"/>
  <c r="AJ54" i="4"/>
  <c r="O54" i="4"/>
  <c r="N54" i="4"/>
  <c r="W54" i="4" s="1"/>
  <c r="AJ53" i="4"/>
  <c r="O53" i="4"/>
  <c r="N53" i="4"/>
  <c r="W53" i="4" s="1"/>
  <c r="N52" i="4"/>
  <c r="W52" i="4" s="1"/>
  <c r="AJ51" i="4"/>
  <c r="W51" i="4"/>
  <c r="O51" i="4"/>
  <c r="N51" i="4"/>
  <c r="N50" i="4"/>
  <c r="W50" i="4" s="1"/>
  <c r="AF49" i="4"/>
  <c r="AF57" i="4" s="1"/>
  <c r="O49" i="4"/>
  <c r="O57" i="4" s="1"/>
  <c r="N49" i="4"/>
  <c r="N57" i="4" s="1"/>
  <c r="AH43" i="4"/>
  <c r="AF43" i="4"/>
  <c r="Y43" i="4"/>
  <c r="R43" i="4"/>
  <c r="O43" i="4"/>
  <c r="M43" i="4"/>
  <c r="AF42" i="4"/>
  <c r="O42" i="4"/>
  <c r="N42" i="4"/>
  <c r="N43" i="4" s="1"/>
  <c r="Y40" i="4"/>
  <c r="M40" i="4"/>
  <c r="N39" i="4"/>
  <c r="W39" i="4" s="1"/>
  <c r="N38" i="4"/>
  <c r="N40" i="4" s="1"/>
  <c r="AI36" i="4"/>
  <c r="AI62" i="4" s="1"/>
  <c r="AH36" i="4"/>
  <c r="AG36" i="4"/>
  <c r="AG62" i="4" s="1"/>
  <c r="AF36" i="4"/>
  <c r="AF62" i="4" s="1"/>
  <c r="AD36" i="4"/>
  <c r="AC36" i="4"/>
  <c r="AC62" i="4" s="1"/>
  <c r="AC68" i="4" s="1"/>
  <c r="Z36" i="4"/>
  <c r="Y36" i="4"/>
  <c r="Y62" i="4" s="1"/>
  <c r="Y64" i="4" s="1"/>
  <c r="X36" i="4"/>
  <c r="X62" i="4" s="1"/>
  <c r="X63" i="4" s="1"/>
  <c r="T36" i="4"/>
  <c r="R36" i="4"/>
  <c r="R62" i="4" s="1"/>
  <c r="P36" i="4"/>
  <c r="P62" i="4" s="1"/>
  <c r="M36" i="4"/>
  <c r="M62" i="4" s="1"/>
  <c r="AF35" i="4"/>
  <c r="O35" i="4"/>
  <c r="N35" i="4"/>
  <c r="W35" i="4" s="1"/>
  <c r="AF34" i="4"/>
  <c r="O34" i="4"/>
  <c r="N34" i="4"/>
  <c r="W34" i="4" s="1"/>
  <c r="AF33" i="4"/>
  <c r="O33" i="4"/>
  <c r="N33" i="4"/>
  <c r="W33" i="4" s="1"/>
  <c r="AF32" i="4"/>
  <c r="O32" i="4"/>
  <c r="O36" i="4" s="1"/>
  <c r="O62" i="4" s="1"/>
  <c r="N32" i="4"/>
  <c r="N36" i="4" s="1"/>
  <c r="AM30" i="4"/>
  <c r="AL30" i="4"/>
  <c r="AK30" i="4"/>
  <c r="AJ30" i="4"/>
  <c r="AI30" i="4"/>
  <c r="AH30" i="4"/>
  <c r="AG30" i="4"/>
  <c r="AF30" i="4"/>
  <c r="W30" i="4"/>
  <c r="U30" i="4"/>
  <c r="R30" i="4"/>
  <c r="P30" i="4"/>
  <c r="O30" i="4"/>
  <c r="N30" i="4"/>
  <c r="M30" i="4"/>
  <c r="AM26" i="4"/>
  <c r="AL26" i="4"/>
  <c r="AK26" i="4"/>
  <c r="AJ26" i="4"/>
  <c r="AI26" i="4"/>
  <c r="AH26" i="4"/>
  <c r="AG26" i="4"/>
  <c r="AF26" i="4"/>
  <c r="W26" i="4"/>
  <c r="U26" i="4"/>
  <c r="R26" i="4"/>
  <c r="P26" i="4"/>
  <c r="O26" i="4"/>
  <c r="N26" i="4"/>
  <c r="M26" i="4"/>
  <c r="AK71" i="3"/>
  <c r="AG71" i="3"/>
  <c r="AK70" i="3"/>
  <c r="AG70" i="3"/>
  <c r="AG69" i="3"/>
  <c r="AK68" i="3"/>
  <c r="AK67" i="3"/>
  <c r="AG67" i="3"/>
  <c r="AK66" i="3"/>
  <c r="AG66" i="3"/>
  <c r="AK65" i="3"/>
  <c r="AG65" i="3"/>
  <c r="U64" i="3"/>
  <c r="AM63" i="3"/>
  <c r="AL63" i="3"/>
  <c r="AJ63" i="3"/>
  <c r="AH63" i="3"/>
  <c r="AE63" i="3"/>
  <c r="AA63" i="3"/>
  <c r="AA64" i="3" s="1"/>
  <c r="AA67" i="3" s="1"/>
  <c r="Z63" i="3"/>
  <c r="N63" i="3"/>
  <c r="AK62" i="3"/>
  <c r="AK63" i="3" s="1"/>
  <c r="P62" i="3"/>
  <c r="O62" i="3"/>
  <c r="X62" i="3" s="1"/>
  <c r="AG60" i="3"/>
  <c r="AG63" i="3" s="1"/>
  <c r="P60" i="3"/>
  <c r="O60" i="3"/>
  <c r="X60" i="3" s="1"/>
  <c r="AM57" i="3"/>
  <c r="AL57" i="3"/>
  <c r="AJ57" i="3"/>
  <c r="AI57" i="3"/>
  <c r="AH57" i="3"/>
  <c r="AD57" i="3"/>
  <c r="AC57" i="3"/>
  <c r="AC64" i="3" s="1"/>
  <c r="AC69" i="3" s="1"/>
  <c r="AA57" i="3"/>
  <c r="Z57" i="3"/>
  <c r="Y57" i="3"/>
  <c r="U57" i="3"/>
  <c r="S57" i="3"/>
  <c r="Q57" i="3"/>
  <c r="P57" i="3"/>
  <c r="N57" i="3"/>
  <c r="AK56" i="3"/>
  <c r="AK57" i="3" s="1"/>
  <c r="X56" i="3"/>
  <c r="P56" i="3"/>
  <c r="O56" i="3"/>
  <c r="O55" i="3"/>
  <c r="X55" i="3" s="1"/>
  <c r="AG54" i="3"/>
  <c r="AG57" i="3" s="1"/>
  <c r="P54" i="3"/>
  <c r="O54" i="3"/>
  <c r="O57" i="3" s="1"/>
  <c r="AN53" i="3"/>
  <c r="AM53" i="3"/>
  <c r="AL53" i="3"/>
  <c r="AK53" i="3"/>
  <c r="AJ53" i="3"/>
  <c r="AI53" i="3"/>
  <c r="AH53" i="3"/>
  <c r="AG53" i="3"/>
  <c r="X53" i="3"/>
  <c r="V53" i="3"/>
  <c r="S53" i="3"/>
  <c r="Q53" i="3"/>
  <c r="P53" i="3"/>
  <c r="O53" i="3"/>
  <c r="N53" i="3"/>
  <c r="AM47" i="3"/>
  <c r="AI47" i="3"/>
  <c r="Z47" i="3"/>
  <c r="S47" i="3"/>
  <c r="P47" i="3"/>
  <c r="O47" i="3"/>
  <c r="N47" i="3"/>
  <c r="AK46" i="3"/>
  <c r="AK47" i="3" s="1"/>
  <c r="AG46" i="3"/>
  <c r="AG47" i="3" s="1"/>
  <c r="X46" i="3"/>
  <c r="X47" i="3" s="1"/>
  <c r="P46" i="3"/>
  <c r="O46" i="3"/>
  <c r="AI43" i="3"/>
  <c r="AI64" i="3" s="1"/>
  <c r="AH43" i="3"/>
  <c r="AH64" i="3" s="1"/>
  <c r="AA43" i="3"/>
  <c r="Z43" i="3"/>
  <c r="Z64" i="3" s="1"/>
  <c r="Z66" i="3" s="1"/>
  <c r="S43" i="3"/>
  <c r="S64" i="3" s="1"/>
  <c r="Q43" i="3"/>
  <c r="Q64" i="3" s="1"/>
  <c r="O43" i="3"/>
  <c r="N43" i="3"/>
  <c r="N64" i="3" s="1"/>
  <c r="AG42" i="3"/>
  <c r="AG43" i="3" s="1"/>
  <c r="P42" i="3"/>
  <c r="P43" i="3" s="1"/>
  <c r="P64" i="3" s="1"/>
  <c r="O42" i="3"/>
  <c r="AN39" i="3"/>
  <c r="AN64" i="3" s="1"/>
  <c r="AM64" i="3"/>
  <c r="AL39" i="3"/>
  <c r="AL64" i="3" s="1"/>
  <c r="AJ39" i="3"/>
  <c r="AJ64" i="3" s="1"/>
  <c r="AI39" i="3"/>
  <c r="AH39" i="3"/>
  <c r="AE39" i="3"/>
  <c r="AE64" i="3" s="1"/>
  <c r="AE71" i="3" s="1"/>
  <c r="AD39" i="3"/>
  <c r="AD64" i="3" s="1"/>
  <c r="AD70" i="3" s="1"/>
  <c r="AB39" i="3"/>
  <c r="AB64" i="3" s="1"/>
  <c r="AB68" i="3" s="1"/>
  <c r="AA39" i="3"/>
  <c r="Z39" i="3"/>
  <c r="Y39" i="3"/>
  <c r="Y64" i="3" s="1"/>
  <c r="Y65" i="3" s="1"/>
  <c r="U39" i="3"/>
  <c r="S39" i="3"/>
  <c r="Q39" i="3"/>
  <c r="P39" i="3"/>
  <c r="N39" i="3"/>
  <c r="AK38" i="3"/>
  <c r="X38" i="3"/>
  <c r="P38" i="3"/>
  <c r="O38" i="3"/>
  <c r="AG37" i="3"/>
  <c r="X37" i="3"/>
  <c r="P37" i="3"/>
  <c r="O37" i="3"/>
  <c r="AG36" i="3"/>
  <c r="X36" i="3"/>
  <c r="P36" i="3"/>
  <c r="O36" i="3"/>
  <c r="AK35" i="3"/>
  <c r="X35" i="3"/>
  <c r="P35" i="3"/>
  <c r="O35" i="3"/>
  <c r="AK34" i="3"/>
  <c r="X34" i="3"/>
  <c r="P34" i="3"/>
  <c r="O34" i="3"/>
  <c r="O33" i="3"/>
  <c r="X33" i="3" s="1"/>
  <c r="AK32" i="3"/>
  <c r="P32" i="3"/>
  <c r="O32" i="3"/>
  <c r="X32" i="3" s="1"/>
  <c r="AG31" i="3"/>
  <c r="AG39" i="3" s="1"/>
  <c r="P31" i="3"/>
  <c r="O31" i="3"/>
  <c r="O39" i="3" s="1"/>
  <c r="AN29" i="3"/>
  <c r="AM29" i="3"/>
  <c r="AL29" i="3"/>
  <c r="AK29" i="3"/>
  <c r="AJ29" i="3"/>
  <c r="AI29" i="3"/>
  <c r="AH29" i="3"/>
  <c r="AG29" i="3"/>
  <c r="X29" i="3"/>
  <c r="V29" i="3"/>
  <c r="S29" i="3"/>
  <c r="Q29" i="3"/>
  <c r="P29" i="3"/>
  <c r="O29" i="3"/>
  <c r="N29" i="3"/>
  <c r="AN25" i="3"/>
  <c r="AM25" i="3"/>
  <c r="AL25" i="3"/>
  <c r="AK25" i="3"/>
  <c r="AJ25" i="3"/>
  <c r="AI25" i="3"/>
  <c r="AH25" i="3"/>
  <c r="AG25" i="3"/>
  <c r="X25" i="3"/>
  <c r="V25" i="3"/>
  <c r="S25" i="3"/>
  <c r="Q25" i="3"/>
  <c r="P25" i="3"/>
  <c r="O25" i="3"/>
  <c r="N25" i="3"/>
  <c r="AK85" i="2"/>
  <c r="AG85" i="2"/>
  <c r="AJ79" i="2"/>
  <c r="Q79" i="2"/>
  <c r="AN78" i="2"/>
  <c r="AN79" i="2" s="1"/>
  <c r="AM78" i="2"/>
  <c r="AL78" i="2"/>
  <c r="AJ78" i="2"/>
  <c r="AI78" i="2"/>
  <c r="AH78" i="2"/>
  <c r="U78" i="2"/>
  <c r="U79" i="2" s="1"/>
  <c r="S78" i="2"/>
  <c r="S79" i="2" s="1"/>
  <c r="Q78" i="2"/>
  <c r="N78" i="2"/>
  <c r="N79" i="2" s="1"/>
  <c r="AM77" i="2"/>
  <c r="AK77" i="2" s="1"/>
  <c r="AL77" i="2"/>
  <c r="AA77" i="2"/>
  <c r="S77" i="2"/>
  <c r="Q77" i="2"/>
  <c r="P77" i="2" s="1"/>
  <c r="O77" i="2"/>
  <c r="AK76" i="2"/>
  <c r="AD76" i="2"/>
  <c r="AD77" i="2" s="1"/>
  <c r="AA76" i="2"/>
  <c r="Z76" i="2"/>
  <c r="Z77" i="2" s="1"/>
  <c r="P76" i="2"/>
  <c r="X76" i="2" s="1"/>
  <c r="X77" i="2" s="1"/>
  <c r="O76" i="2"/>
  <c r="AK75" i="2"/>
  <c r="P75" i="2"/>
  <c r="X75" i="2" s="1"/>
  <c r="O75" i="2"/>
  <c r="AM71" i="2"/>
  <c r="AM72" i="2" s="1"/>
  <c r="AM73" i="2" s="1"/>
  <c r="AL71" i="2"/>
  <c r="AL72" i="2" s="1"/>
  <c r="AL73" i="2" s="1"/>
  <c r="AK71" i="2"/>
  <c r="AK72" i="2" s="1"/>
  <c r="AK73" i="2" s="1"/>
  <c r="AE71" i="2"/>
  <c r="AE72" i="2" s="1"/>
  <c r="AE73" i="2" s="1"/>
  <c r="AA71" i="2"/>
  <c r="AA72" i="2" s="1"/>
  <c r="AA73" i="2" s="1"/>
  <c r="Z71" i="2"/>
  <c r="Z72" i="2" s="1"/>
  <c r="Z73" i="2" s="1"/>
  <c r="S71" i="2"/>
  <c r="S72" i="2" s="1"/>
  <c r="S73" i="2" s="1"/>
  <c r="Q71" i="2"/>
  <c r="Q72" i="2" s="1"/>
  <c r="P71" i="2"/>
  <c r="O71" i="2"/>
  <c r="X71" i="2" s="1"/>
  <c r="N71" i="2"/>
  <c r="N72" i="2" s="1"/>
  <c r="N73" i="2" s="1"/>
  <c r="O73" i="2" s="1"/>
  <c r="AK70" i="2"/>
  <c r="P70" i="2"/>
  <c r="X70" i="2" s="1"/>
  <c r="AD68" i="2"/>
  <c r="AA68" i="2"/>
  <c r="Z68" i="2"/>
  <c r="Q68" i="2"/>
  <c r="O68" i="2"/>
  <c r="AN67" i="2"/>
  <c r="AN68" i="2" s="1"/>
  <c r="AM67" i="2"/>
  <c r="AM68" i="2" s="1"/>
  <c r="AL67" i="2"/>
  <c r="U67" i="2"/>
  <c r="U68" i="2" s="1"/>
  <c r="S67" i="2"/>
  <c r="Q67" i="2"/>
  <c r="O67" i="2"/>
  <c r="AK66" i="2"/>
  <c r="AK78" i="2" s="1"/>
  <c r="P66" i="2"/>
  <c r="O66" i="2"/>
  <c r="X66" i="2" s="1"/>
  <c r="X67" i="2" s="1"/>
  <c r="X68" i="2" s="1"/>
  <c r="Q64" i="2"/>
  <c r="AJ63" i="2"/>
  <c r="AJ64" i="2" s="1"/>
  <c r="AH63" i="2"/>
  <c r="AH64" i="2" s="1"/>
  <c r="AE63" i="2"/>
  <c r="AA63" i="2"/>
  <c r="AA64" i="2" s="1"/>
  <c r="Z63" i="2"/>
  <c r="U63" i="2"/>
  <c r="U64" i="2" s="1"/>
  <c r="Q63" i="2"/>
  <c r="N63" i="2"/>
  <c r="O63" i="2" s="1"/>
  <c r="AG62" i="2"/>
  <c r="AG63" i="2" s="1"/>
  <c r="AG64" i="2" s="1"/>
  <c r="P62" i="2"/>
  <c r="P63" i="2" s="1"/>
  <c r="P64" i="2" s="1"/>
  <c r="O62" i="2"/>
  <c r="X62" i="2" s="1"/>
  <c r="X63" i="2" s="1"/>
  <c r="X64" i="2" s="1"/>
  <c r="AI60" i="2"/>
  <c r="AA60" i="2"/>
  <c r="AI59" i="2"/>
  <c r="AH59" i="2"/>
  <c r="AH60" i="2" s="1"/>
  <c r="AD59" i="2"/>
  <c r="AA59" i="2"/>
  <c r="Y59" i="2"/>
  <c r="S59" i="2"/>
  <c r="S60" i="2" s="1"/>
  <c r="Q59" i="2"/>
  <c r="Q60" i="2" s="1"/>
  <c r="N59" i="2"/>
  <c r="O59" i="2" s="1"/>
  <c r="AG58" i="2"/>
  <c r="P58" i="2"/>
  <c r="P78" i="2" s="1"/>
  <c r="O58" i="2"/>
  <c r="X58" i="2" s="1"/>
  <c r="AM55" i="2"/>
  <c r="AM79" i="2" s="1"/>
  <c r="AL55" i="2"/>
  <c r="AL79" i="2" s="1"/>
  <c r="AI55" i="2"/>
  <c r="AI79" i="2" s="1"/>
  <c r="AH55" i="2"/>
  <c r="AH79" i="2" s="1"/>
  <c r="AG55" i="2"/>
  <c r="AA55" i="2"/>
  <c r="Z55" i="2"/>
  <c r="S55" i="2"/>
  <c r="Q55" i="2"/>
  <c r="O55" i="2"/>
  <c r="N55" i="2"/>
  <c r="AK54" i="2"/>
  <c r="P54" i="2"/>
  <c r="X54" i="2" s="1"/>
  <c r="O54" i="2"/>
  <c r="AK53" i="2"/>
  <c r="P53" i="2"/>
  <c r="X53" i="2" s="1"/>
  <c r="O53" i="2"/>
  <c r="AK52" i="2"/>
  <c r="P52" i="2"/>
  <c r="X52" i="2" s="1"/>
  <c r="O52" i="2"/>
  <c r="AK51" i="2"/>
  <c r="AK55" i="2" s="1"/>
  <c r="AK79" i="2" s="1"/>
  <c r="P51" i="2"/>
  <c r="X51" i="2" s="1"/>
  <c r="O51" i="2"/>
  <c r="AG49" i="2"/>
  <c r="P49" i="2"/>
  <c r="X49" i="2" s="1"/>
  <c r="O49" i="2"/>
  <c r="AG48" i="2"/>
  <c r="P48" i="2"/>
  <c r="X48" i="2" s="1"/>
  <c r="O48" i="2"/>
  <c r="AG47" i="2"/>
  <c r="P47" i="2"/>
  <c r="X47" i="2" s="1"/>
  <c r="O47" i="2"/>
  <c r="AG46" i="2"/>
  <c r="P46" i="2"/>
  <c r="X46" i="2" s="1"/>
  <c r="O46" i="2"/>
  <c r="AG44" i="2"/>
  <c r="P44" i="2"/>
  <c r="X44" i="2" s="1"/>
  <c r="O44" i="2"/>
  <c r="AG43" i="2"/>
  <c r="P43" i="2"/>
  <c r="X43" i="2" s="1"/>
  <c r="O43" i="2"/>
  <c r="AG42" i="2"/>
  <c r="P42" i="2"/>
  <c r="X42" i="2" s="1"/>
  <c r="O42" i="2"/>
  <c r="AG41" i="2"/>
  <c r="P41" i="2"/>
  <c r="X41" i="2" s="1"/>
  <c r="O41" i="2"/>
  <c r="AG40" i="2"/>
  <c r="P40" i="2"/>
  <c r="P55" i="2" s="1"/>
  <c r="P79" i="2" s="1"/>
  <c r="O40" i="2"/>
  <c r="AL36" i="2"/>
  <c r="AL80" i="2" s="1"/>
  <c r="AI36" i="2"/>
  <c r="AI80" i="2" s="1"/>
  <c r="AN35" i="2"/>
  <c r="AL35" i="2"/>
  <c r="AJ35" i="2"/>
  <c r="AI35" i="2"/>
  <c r="AH35" i="2"/>
  <c r="AH36" i="2" s="1"/>
  <c r="AH80" i="2" s="1"/>
  <c r="AE35" i="2"/>
  <c r="AD35" i="2"/>
  <c r="AC35" i="2"/>
  <c r="AC36" i="2" s="1"/>
  <c r="AC80" i="2" s="1"/>
  <c r="AC85" i="2" s="1"/>
  <c r="AA35" i="2"/>
  <c r="Z35" i="2"/>
  <c r="Y35" i="2"/>
  <c r="U35" i="2"/>
  <c r="S35" i="2"/>
  <c r="Q35" i="2"/>
  <c r="N35" i="2"/>
  <c r="AK34" i="2"/>
  <c r="X34" i="2"/>
  <c r="P34" i="2"/>
  <c r="O34" i="2"/>
  <c r="O33" i="2"/>
  <c r="X33" i="2" s="1"/>
  <c r="AK32" i="2"/>
  <c r="P32" i="2"/>
  <c r="O32" i="2"/>
  <c r="AK31" i="2"/>
  <c r="AK35" i="2" s="1"/>
  <c r="P31" i="2"/>
  <c r="P35" i="2" s="1"/>
  <c r="O31" i="2"/>
  <c r="X31" i="2" s="1"/>
  <c r="AG30" i="2"/>
  <c r="P30" i="2"/>
  <c r="O30" i="2"/>
  <c r="X29" i="2"/>
  <c r="O29" i="2"/>
  <c r="AG28" i="2"/>
  <c r="AG35" i="2" s="1"/>
  <c r="X28" i="2"/>
  <c r="P28" i="2"/>
  <c r="O28" i="2"/>
  <c r="AN26" i="2"/>
  <c r="AM26" i="2"/>
  <c r="AM36" i="2" s="1"/>
  <c r="AM80" i="2" s="1"/>
  <c r="AL26" i="2"/>
  <c r="AJ26" i="2"/>
  <c r="AJ36" i="2" s="1"/>
  <c r="AI26" i="2"/>
  <c r="AH26" i="2"/>
  <c r="AE26" i="2"/>
  <c r="AE36" i="2" s="1"/>
  <c r="AD26" i="2"/>
  <c r="AD36" i="2" s="1"/>
  <c r="AA26" i="2"/>
  <c r="AA36" i="2" s="1"/>
  <c r="Z26" i="2"/>
  <c r="Z36" i="2" s="1"/>
  <c r="Y26" i="2"/>
  <c r="Y36" i="2" s="1"/>
  <c r="U26" i="2"/>
  <c r="U36" i="2" s="1"/>
  <c r="S26" i="2"/>
  <c r="S36" i="2" s="1"/>
  <c r="S80" i="2" s="1"/>
  <c r="Q26" i="2"/>
  <c r="Q36" i="2" s="1"/>
  <c r="Q80" i="2" s="1"/>
  <c r="N26" i="2"/>
  <c r="N36" i="2" s="1"/>
  <c r="N80" i="2" s="1"/>
  <c r="AG25" i="2"/>
  <c r="X25" i="2"/>
  <c r="P25" i="2"/>
  <c r="O25" i="2"/>
  <c r="AK24" i="2"/>
  <c r="AG24" i="2"/>
  <c r="P24" i="2"/>
  <c r="O24" i="2"/>
  <c r="X24" i="2" s="1"/>
  <c r="AK23" i="2"/>
  <c r="AK26" i="2" s="1"/>
  <c r="AK36" i="2" s="1"/>
  <c r="AK80" i="2" s="1"/>
  <c r="AG23" i="2"/>
  <c r="P23" i="2"/>
  <c r="P26" i="2" s="1"/>
  <c r="P36" i="2" s="1"/>
  <c r="P80" i="2" s="1"/>
  <c r="O23" i="2"/>
  <c r="AK39" i="3" l="1"/>
  <c r="N62" i="4"/>
  <c r="W32" i="4"/>
  <c r="W36" i="4" s="1"/>
  <c r="W42" i="4"/>
  <c r="W43" i="4" s="1"/>
  <c r="W49" i="4"/>
  <c r="W57" i="4" s="1"/>
  <c r="W60" i="4"/>
  <c r="W61" i="4" s="1"/>
  <c r="W38" i="4"/>
  <c r="W40" i="4" s="1"/>
  <c r="AK64" i="3"/>
  <c r="AG64" i="3"/>
  <c r="X42" i="3"/>
  <c r="X43" i="3" s="1"/>
  <c r="X64" i="3" s="1"/>
  <c r="X31" i="3"/>
  <c r="X39" i="3" s="1"/>
  <c r="X54" i="3"/>
  <c r="X57" i="3" s="1"/>
  <c r="O64" i="3"/>
  <c r="X78" i="2"/>
  <c r="X59" i="2"/>
  <c r="X60" i="2" s="1"/>
  <c r="AG86" i="2"/>
  <c r="O72" i="2"/>
  <c r="X72" i="2" s="1"/>
  <c r="O35" i="2"/>
  <c r="X30" i="2"/>
  <c r="X35" i="2" s="1"/>
  <c r="X40" i="2"/>
  <c r="X55" i="2" s="1"/>
  <c r="X79" i="2" s="1"/>
  <c r="S68" i="2"/>
  <c r="P68" i="2" s="1"/>
  <c r="P67" i="2"/>
  <c r="AG78" i="2"/>
  <c r="AG79" i="2" s="1"/>
  <c r="AG59" i="2"/>
  <c r="AG60" i="2" s="1"/>
  <c r="AG81" i="2"/>
  <c r="AG26" i="2"/>
  <c r="AG36" i="2" s="1"/>
  <c r="AG80" i="2" s="1"/>
  <c r="AE80" i="2"/>
  <c r="AE87" i="2" s="1"/>
  <c r="O26" i="2"/>
  <c r="O36" i="2" s="1"/>
  <c r="X23" i="2"/>
  <c r="X26" i="2" s="1"/>
  <c r="U80" i="2"/>
  <c r="AN36" i="2"/>
  <c r="AN80" i="2" s="1"/>
  <c r="AJ80" i="2"/>
  <c r="X32" i="2"/>
  <c r="AK83" i="2"/>
  <c r="AA78" i="2"/>
  <c r="AA79" i="2" s="1"/>
  <c r="AA80" i="2" s="1"/>
  <c r="AA83" i="2" s="1"/>
  <c r="AG83" i="2"/>
  <c r="AK67" i="2"/>
  <c r="AL68" i="2"/>
  <c r="AK68" i="2" s="1"/>
  <c r="P72" i="2"/>
  <c r="Q73" i="2"/>
  <c r="P73" i="2" s="1"/>
  <c r="X73" i="2" s="1"/>
  <c r="N60" i="2"/>
  <c r="O60" i="2" s="1"/>
  <c r="AD60" i="2"/>
  <c r="AK86" i="2" s="1"/>
  <c r="N64" i="2"/>
  <c r="O64" i="2" s="1"/>
  <c r="AE64" i="2"/>
  <c r="AE78" i="2" s="1"/>
  <c r="AE79" i="2" s="1"/>
  <c r="O78" i="2"/>
  <c r="O79" i="2" s="1"/>
  <c r="AG82" i="2"/>
  <c r="AG87" i="2"/>
  <c r="P59" i="2"/>
  <c r="P60" i="2" s="1"/>
  <c r="Y60" i="2"/>
  <c r="Z64" i="2"/>
  <c r="Z78" i="2" s="1"/>
  <c r="Z79" i="2" s="1"/>
  <c r="Z80" i="2" s="1"/>
  <c r="Z82" i="2" s="1"/>
  <c r="W62" i="4" l="1"/>
  <c r="AK81" i="2"/>
  <c r="Y78" i="2"/>
  <c r="Y79" i="2" s="1"/>
  <c r="Y80" i="2" s="1"/>
  <c r="Y81" i="2" s="1"/>
  <c r="X36" i="2"/>
  <c r="X80" i="2" s="1"/>
  <c r="AK82" i="2"/>
  <c r="AD78" i="2"/>
  <c r="AD79" i="2" s="1"/>
  <c r="AD80" i="2" s="1"/>
  <c r="AD86" i="2" s="1"/>
  <c r="O80" i="2"/>
  <c r="AK87" i="2"/>
</calcChain>
</file>

<file path=xl/sharedStrings.xml><?xml version="1.0" encoding="utf-8"?>
<sst xmlns="http://schemas.openxmlformats.org/spreadsheetml/2006/main" count="544" uniqueCount="275">
  <si>
    <t>НАЦІОНАЛЬНИЙ   ТЕХНІЧНИЙ   УНІВЕРСИТЕТ   УКРАЇНИ   "КИЇВСЬКИЙ   ПОЛІТЕХНІЧНИЙ   ІНСТИТУТ імені Ігоря Сікорського"</t>
  </si>
  <si>
    <t>РОБОЧИЙ   НАВЧАЛЬНИЙ   ПЛАН</t>
  </si>
  <si>
    <t>на 2020/2021 навчальний рік</t>
  </si>
  <si>
    <t>ЗАТВЕРДЖУЮ</t>
  </si>
  <si>
    <t xml:space="preserve">             (прийому студентів 2019 р.)</t>
  </si>
  <si>
    <t xml:space="preserve">    Проректор  з навчальної роботи КПІ 
             ім. Ігоря Сікорського</t>
  </si>
  <si>
    <t>Спеціальність</t>
  </si>
  <si>
    <t>-</t>
  </si>
  <si>
    <t>161 Хімічні технології та інженерія</t>
  </si>
  <si>
    <t>Факультет</t>
  </si>
  <si>
    <t>хіміко-технологічний</t>
  </si>
  <si>
    <t>За освітньо-професійною програмою (спеціалізацією)</t>
  </si>
  <si>
    <t>Хімічні технології неорганічних речовин та водоочищення</t>
  </si>
  <si>
    <t>Форма навчання</t>
  </si>
  <si>
    <t>денна</t>
  </si>
  <si>
    <t>_________________ Анатолій МЕЛЬНИЧЕНКО</t>
  </si>
  <si>
    <t>Освітній ступень</t>
  </si>
  <si>
    <t>Бакалавр</t>
  </si>
  <si>
    <t>Термін навчання</t>
  </si>
  <si>
    <t>3 роки 10 міс. (4 навч.р.)</t>
  </si>
  <si>
    <r>
      <t>"_____"________________</t>
    </r>
    <r>
      <rPr>
        <b/>
        <sz val="36"/>
        <rFont val="Arial"/>
        <family val="2"/>
      </rPr>
      <t>2020 р.</t>
    </r>
  </si>
  <si>
    <t>Випускова кафедра</t>
  </si>
  <si>
    <t xml:space="preserve">Технології неорганічних речовин, водоочищення  </t>
  </si>
  <si>
    <t>Кваліфікація</t>
  </si>
  <si>
    <t>бакалавр з хімічних технологій та інженерії</t>
  </si>
  <si>
    <t>та загальної хімічної технології</t>
  </si>
  <si>
    <t>№ зп</t>
  </si>
  <si>
    <t>Освітні компоненти
(навчальні дисципліни, курсові проекти (роботи), практики, кваліфікаційна робота)</t>
  </si>
  <si>
    <t>Назва кафедри</t>
  </si>
  <si>
    <t>Обсяг
дисципліни</t>
  </si>
  <si>
    <t>Аудиторні 
години</t>
  </si>
  <si>
    <t>Самостійна робота студентів</t>
  </si>
  <si>
    <t>Контрольні заходи
та їх розподіл за семестрами</t>
  </si>
  <si>
    <t>Кількість годин аудиторних занять
на тиждень за семестрами</t>
  </si>
  <si>
    <t>2 курс</t>
  </si>
  <si>
    <t>ХН-91 (14+1); ХН-92 (17+0)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</si>
  <si>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</si>
  <si>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</si>
  <si>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</si>
  <si>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</si>
  <si>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</si>
  <si>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</si>
  <si>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</si>
  <si>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</si>
  <si>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</si>
  <si>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 РР, ГР</t>
  </si>
  <si>
    <t>ДКР</t>
  </si>
  <si>
    <t>Реферати</t>
  </si>
  <si>
    <t>3 семестр</t>
  </si>
  <si>
    <t>4 семестр</t>
  </si>
  <si>
    <t>Лекції</t>
  </si>
  <si>
    <t>Практичні (комп'ютерний  практикумі)</t>
  </si>
  <si>
    <t>Лабораторні</t>
  </si>
  <si>
    <t>Індивідуальні заняття</t>
  </si>
  <si>
    <t>18 тижнів</t>
  </si>
  <si>
    <t>у тому числі</t>
  </si>
  <si>
    <t>за НП</t>
  </si>
  <si>
    <t>з урахув. інд. занять</t>
  </si>
  <si>
    <t xml:space="preserve">Практичні </t>
  </si>
  <si>
    <t xml:space="preserve">Лабора-торні </t>
  </si>
  <si>
    <t>1. НОРМАТИВНІ освітні компоненти</t>
  </si>
  <si>
    <t>1.1. Цикл загальної підготовки</t>
  </si>
  <si>
    <t>Іноземна мова - 2. Практичний курс іноземної мови ІІ</t>
  </si>
  <si>
    <t>Англійської мови технічного спрямування № 1</t>
  </si>
  <si>
    <t>Фізичне виховання - 2</t>
  </si>
  <si>
    <t>Фізичного виховання</t>
  </si>
  <si>
    <t>Органічна  хімія</t>
  </si>
  <si>
    <t>Органічної хімії та технології органічних речовин</t>
  </si>
  <si>
    <t>Разом нормативних ОК циклу загальної підготовки</t>
  </si>
  <si>
    <t>1.2. Цикл професійної підготовки</t>
  </si>
  <si>
    <t>Прикладна неорганічна хімія</t>
  </si>
  <si>
    <t>Технології неорганічних речовин, водоочищення та загальної хімічної технології</t>
  </si>
  <si>
    <t>Курсова робота з прикладної неорганічної хімія</t>
  </si>
  <si>
    <t>Структурна неорганічна хімія</t>
  </si>
  <si>
    <t>Органічна хімія багатотонажних виробництв</t>
  </si>
  <si>
    <t>Технічний  аналіз  у виробництві неорганічних речовин та водоочищенні</t>
  </si>
  <si>
    <t>Курсова робота з технічного  аналізу  у виробництві неорга-нічних речовин та водоочищенніі</t>
  </si>
  <si>
    <t>Хімія поверхні</t>
  </si>
  <si>
    <t>Фізичної  хімії</t>
  </si>
  <si>
    <t>Разом нормативних ОК циклу професійної підготовки</t>
  </si>
  <si>
    <t>Всього нормативних</t>
  </si>
  <si>
    <t>2.ВИБІРКОВІ  освітні компоненти</t>
  </si>
  <si>
    <t>2.1. Цикл загальної підготовки (Вибіркові освітні компоненти з загальноуніверситетського Каталогу)</t>
  </si>
  <si>
    <t>Освітній компонент 1 ЗУ-Каталогу</t>
  </si>
  <si>
    <t>Вступ до філософії</t>
  </si>
  <si>
    <t>Філософії</t>
  </si>
  <si>
    <t>Загальна теорія розвитку</t>
  </si>
  <si>
    <t>Філософські основи наукового пізнання</t>
  </si>
  <si>
    <t>Логіка</t>
  </si>
  <si>
    <t>Logic</t>
  </si>
  <si>
    <t>Освітній компонент 2 ЗУ-Каталогу</t>
  </si>
  <si>
    <t>Психологія</t>
  </si>
  <si>
    <t>Психології і педагогіки</t>
  </si>
  <si>
    <t>Соціальна психологія</t>
  </si>
  <si>
    <t>Психологія конфлікту</t>
  </si>
  <si>
    <t>Актуальні проблеми азійських спільнот</t>
  </si>
  <si>
    <t>Освітній компонент 3 ЗУ-Каталогу</t>
  </si>
  <si>
    <t>Екологічна безпека інженерної діяльності</t>
  </si>
  <si>
    <t>Екології та технології рослинних полімерів</t>
  </si>
  <si>
    <t>Промислова екологія</t>
  </si>
  <si>
    <t>Стратегія охорони навколишнього середовища</t>
  </si>
  <si>
    <t>Екологічна та природно-техногенна безпека</t>
  </si>
  <si>
    <t>Разом вибіркових ОК циклу загальної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</si>
  <si>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</si>
  <si>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>Освітній компонент 1 Ф-Каталогу</t>
  </si>
  <si>
    <t xml:space="preserve">Обчислювальна математика </t>
  </si>
  <si>
    <t>Чисельні методи</t>
  </si>
  <si>
    <t>Чисельні методи в хімії і хімічній технології</t>
  </si>
  <si>
    <t>Освітній компонент 2 Ф-Каталогу</t>
  </si>
  <si>
    <t xml:space="preserve">Аналітична  хімія </t>
  </si>
  <si>
    <t>Основи кількісного і якісного хімічного аналізу</t>
  </si>
  <si>
    <t>Лабораторний хімічний аналіз</t>
  </si>
  <si>
    <t>Освітній компонент 1 К-Каталогу 1</t>
  </si>
  <si>
    <t>Управління водними ресурсами і водокористуванням</t>
  </si>
  <si>
    <t>Сучасна концепція водопідготовки</t>
  </si>
  <si>
    <t>Чиста вода: традиційний та інноваційний підходи до управління водними ресурсами</t>
  </si>
  <si>
    <t>Освітній компонент 2 К-Каталогу 1</t>
  </si>
  <si>
    <t>Стандартизація, сертифікація та управління якістю продукції у галузі</t>
  </si>
  <si>
    <t>Контроль та управління якістю продукції</t>
  </si>
  <si>
    <t>Управління якістю та сертифікація продукції</t>
  </si>
  <si>
    <t>Освітній компонент 3 К-Каталогу 1</t>
  </si>
  <si>
    <t xml:space="preserve">Комп'ютерна обробка інформації. JavaScript edition </t>
  </si>
  <si>
    <t>Разом вибіркових ОК циклу професійної підготовки</t>
  </si>
  <si>
    <t>Всього вибіркових</t>
  </si>
  <si>
    <t>Загальна кількість</t>
  </si>
  <si>
    <t>Кількість</t>
  </si>
  <si>
    <t>Екзаменів</t>
  </si>
  <si>
    <t>СКОРОЧЕННЯ:</t>
  </si>
  <si>
    <t>Заліків</t>
  </si>
  <si>
    <r>
      <t>РГР</t>
    </r>
    <r>
      <rPr>
        <sz val="26"/>
        <rFont val="Arial"/>
        <family val="2"/>
        <charset val="204"/>
      </rPr>
      <t xml:space="preserve"> - розрахунково-графічна робота;</t>
    </r>
  </si>
  <si>
    <t>Модульн. (темат.), контр. робіт</t>
  </si>
  <si>
    <r>
      <t>РР</t>
    </r>
    <r>
      <rPr>
        <sz val="26"/>
        <rFont val="Arial"/>
        <family val="2"/>
        <charset val="204"/>
      </rPr>
      <t xml:space="preserve"> - розрахункова робота;</t>
    </r>
  </si>
  <si>
    <t>Курсових  проектів</t>
  </si>
  <si>
    <r>
      <t>ГР</t>
    </r>
    <r>
      <rPr>
        <sz val="26"/>
        <rFont val="Arial"/>
        <family val="2"/>
        <charset val="204"/>
      </rPr>
      <t xml:space="preserve"> - графічна робота;</t>
    </r>
  </si>
  <si>
    <t>Курсових робіт</t>
  </si>
  <si>
    <r>
      <t>ДКР</t>
    </r>
    <r>
      <rPr>
        <sz val="26"/>
        <rFont val="Arial"/>
        <family val="2"/>
        <charset val="204"/>
      </rPr>
      <t xml:space="preserve"> - домашня контрольна робота (виконується під час СРС)</t>
    </r>
  </si>
  <si>
    <t>Рефератів</t>
  </si>
  <si>
    <t>В.о. завідувача кафедри 
ТНР, В та ЗХТ</t>
  </si>
  <si>
    <t>Наталія ТОЛСТОПАЛОВА</t>
  </si>
  <si>
    <t>Декан хіміко-технологічного факультету</t>
  </si>
  <si>
    <t>Ігор АСТРЕЛІН</t>
  </si>
  <si>
    <t>НАЦІОНАЛЬНИЙ   ТЕХНІЧНИЙ   УНІВЕРСИТЕТ   УКРАЇНИ   "КИЇВСЬКИЙ   ПОЛІТЕХНІЧНИЙ   ІНСТИТУТ імені ІГОРЯ СІКОРСЬКОГО"</t>
  </si>
  <si>
    <t>На 2020/2021 навчальний рік</t>
  </si>
  <si>
    <t xml:space="preserve">            ЗАТВЕРДЖУЮ</t>
  </si>
  <si>
    <t>(прийому студентів 2018 р.)</t>
  </si>
  <si>
    <t xml:space="preserve"> Проректор  з навчальної роботи
    КПІ  ім. Ігоря Сікорського</t>
  </si>
  <si>
    <t>За освіітньо-професійною програмою (спеціалізацією)</t>
  </si>
  <si>
    <t>3 роки 10 міс. (4 навч. р.)</t>
  </si>
  <si>
    <t>Анатолій МЕЛЬНИЧЕНКО</t>
  </si>
  <si>
    <r>
      <t xml:space="preserve">"_____"________________ </t>
    </r>
    <r>
      <rPr>
        <b/>
        <sz val="30"/>
        <rFont val="Arial"/>
        <family val="2"/>
      </rPr>
      <t>2020 р.</t>
    </r>
  </si>
  <si>
    <t>Технології неорганічних речовин, водоочищення</t>
  </si>
  <si>
    <t xml:space="preserve">бакалавр з хімічних </t>
  </si>
  <si>
    <t xml:space="preserve"> та загальної хімічної технологі</t>
  </si>
  <si>
    <t>технологій та інженерії</t>
  </si>
  <si>
    <t>3 курс</t>
  </si>
  <si>
    <t>ХН-81 (12+1); ХН-82 (12+0)</t>
  </si>
  <si>
    <t>5 семестр</t>
  </si>
  <si>
    <t>6 семестр</t>
  </si>
  <si>
    <t>Практичні (комп'ютерний практикум)</t>
  </si>
  <si>
    <t xml:space="preserve">Лабораторні </t>
  </si>
  <si>
    <t>1. ЦИКЛ ЗАГАЛЬНОЇ ПІДГОТОВКИ</t>
  </si>
  <si>
    <t>1.1. Цикл гуманітарної та соціально-економічної підготовки</t>
  </si>
  <si>
    <t>Разом за цикл:</t>
  </si>
  <si>
    <t>1.2. Цикл природничо-наукової  підготовки</t>
  </si>
  <si>
    <t>1.2. Навчальні дисципліни базової підготовки</t>
  </si>
  <si>
    <t>Процеси  та  апарати хімічних  виробництв - 1. Технічна гідравліка. Основи теплопе-редачі. Теплообмінне обладнання</t>
  </si>
  <si>
    <t>Машин та апаратів  хімічних і нафтохімічних виробництв</t>
  </si>
  <si>
    <t>Процеси  та  апарати хімічних  виробництв - 2. Механічні, гідромеханічні і масообмінні процеси</t>
  </si>
  <si>
    <t>Процеси  та  апарати хімічних  виробництв - 3. Курсовий проект</t>
  </si>
  <si>
    <t>Загальна  хімічна  технологія - 1. Основні закономірності</t>
  </si>
  <si>
    <t>Технології неорганічних речовин та загальної хімічної технології</t>
  </si>
  <si>
    <t>Математичне моделювання та оптимізація об'єктів хімічної технології</t>
  </si>
  <si>
    <t>Технічних та програмних засобів автоматизації</t>
  </si>
  <si>
    <t>Інструментальні методи хімічного аналізу</t>
  </si>
  <si>
    <t>Фізична  хімія-1. Хімічна термодинаміка. Фазові рівноваги та розчини</t>
  </si>
  <si>
    <t>Фізична  хімія-2. Хімічна кінетика. Електрохімія</t>
  </si>
  <si>
    <t>1.3. Навчальні дисципліни базової підготовки (за вибором студентів)</t>
  </si>
  <si>
    <t>Екологічна навчальна дисципліна з ЗУ-Каталогу</t>
  </si>
  <si>
    <t>1.4. Навчальні дисципліни соціально-гуманітарної підготовки (за вибором студентів)</t>
  </si>
  <si>
    <t>Іноземна мова професійного спрямування з ЗУ-Каталогу</t>
  </si>
  <si>
    <t>Англійська мова профе-сійного спрямування - 1. Англійська мова профе-сійного спрямування 1</t>
  </si>
  <si>
    <t>Англійської мови технічного спрямування №1</t>
  </si>
  <si>
    <t>2. Цикл професійної підготовки</t>
  </si>
  <si>
    <t>2.1. Навчальні дисципліни професійної та практичної підготовки</t>
  </si>
  <si>
    <t>Гуманітарна складова</t>
  </si>
  <si>
    <t>Теоретичні основи хімії та технології води -  1. Техноло-гічні схеми і обладнання</t>
  </si>
  <si>
    <t>Теоретичні основи хімії та технології води -  2.  Курсова робота</t>
  </si>
  <si>
    <t>Теоретичні основи хімічної технології неорганічних речовин</t>
  </si>
  <si>
    <t>2. 2. Навчальні дисципліни професійної та практичної підготовки (за вибором студентів)</t>
  </si>
  <si>
    <t>Разом за термін навчання</t>
  </si>
  <si>
    <t xml:space="preserve">
Кількість</t>
  </si>
  <si>
    <t>1</t>
  </si>
  <si>
    <t>Військова підготовка</t>
  </si>
  <si>
    <t>5 - 8 семестри, за окремим планом військового інституту.</t>
  </si>
  <si>
    <t>В.о. завідувача кафедри                      ТНР, В та ЗХТ</t>
  </si>
  <si>
    <t>(прийому студентів 2017 р.)</t>
  </si>
  <si>
    <r>
      <t xml:space="preserve">"_____"________________ </t>
    </r>
    <r>
      <rPr>
        <b/>
        <sz val="40"/>
        <rFont val="Arial"/>
        <family val="2"/>
      </rPr>
      <t>2020 р.</t>
    </r>
  </si>
  <si>
    <t xml:space="preserve">Технології неорганічних речовин, водоочищення </t>
  </si>
  <si>
    <t xml:space="preserve">Кваліфікація </t>
  </si>
  <si>
    <t>бакалавр з хімічних технологій                        та інженерії</t>
  </si>
  <si>
    <t>4 курс</t>
  </si>
  <si>
    <t>ХН-71 (17+0), ХН-72 (18+0)</t>
  </si>
  <si>
    <t>7 семестр</t>
  </si>
  <si>
    <t>8 семестр</t>
  </si>
  <si>
    <t>Практичні (комп'ютерний  практикум)</t>
  </si>
  <si>
    <t>9 тижнів</t>
  </si>
  <si>
    <t>Економіка  і  організація виробництва</t>
  </si>
  <si>
    <t>Економіки та підриємництва</t>
  </si>
  <si>
    <t>Загальна  хімічна  технологія -  2. Хіміко-технологічні схеми</t>
  </si>
  <si>
    <t>Контроль та керування хіміко-технологічними процесами</t>
  </si>
  <si>
    <t>Охорона праці та цивільний захист</t>
  </si>
  <si>
    <t>Охорони праці, промислової та цивільної безпеки</t>
  </si>
  <si>
    <t>Переддипломна практика</t>
  </si>
  <si>
    <t>Х</t>
  </si>
  <si>
    <t>Дипломне проектування</t>
  </si>
  <si>
    <t>Іноземна мова професійного спрямування - 2. Іноземна мова для професійно-орієнтованого спілкування. Ділове мовлення.</t>
  </si>
  <si>
    <t>ІІ.1 Навчальні дисципліни професійної та практичної підготовки</t>
  </si>
  <si>
    <t>Технологія  неорганічних  кислот  і  солей - 1</t>
  </si>
  <si>
    <t>Технологія  неорганічних  кислот  і  солей - 2. Курсовий проєкт</t>
  </si>
  <si>
    <t>Технологія зв'язаного азоту - 1</t>
  </si>
  <si>
    <t>Технологія зв'язаного азоту -2. Курсова робота</t>
  </si>
  <si>
    <t>Технологія органо-мінеральних добрив</t>
  </si>
  <si>
    <t>Основи проектування хімічних виробництв</t>
  </si>
  <si>
    <t xml:space="preserve">Сучасні методи водопідготовки </t>
  </si>
  <si>
    <t>Сучасне обладнання технологічних процесів галузі</t>
  </si>
  <si>
    <t>2.2. Навчальні дисципліни професійної та практичної підготовки (за вибором студентів)</t>
  </si>
  <si>
    <t>Навчальна дисципліна з екологічної безпеки технологічних процесів у галузі з К-Каталогу 1</t>
  </si>
  <si>
    <t>Екологічна безпека технологічних процесів у галузі</t>
  </si>
  <si>
    <r>
      <t>РГР</t>
    </r>
    <r>
      <rPr>
        <sz val="48"/>
        <rFont val="Arial"/>
        <family val="2"/>
        <charset val="204"/>
      </rPr>
      <t xml:space="preserve"> - розрахунково-графічна робота;</t>
    </r>
  </si>
  <si>
    <t xml:space="preserve"> </t>
  </si>
  <si>
    <r>
      <t>РР</t>
    </r>
    <r>
      <rPr>
        <sz val="48"/>
        <rFont val="Arial"/>
        <family val="2"/>
        <charset val="204"/>
      </rPr>
      <t xml:space="preserve"> - розрахункова робота;</t>
    </r>
  </si>
  <si>
    <r>
      <t>ГР</t>
    </r>
    <r>
      <rPr>
        <sz val="48"/>
        <rFont val="Arial"/>
        <family val="2"/>
        <charset val="204"/>
      </rPr>
      <t xml:space="preserve"> - графічна робота;</t>
    </r>
  </si>
  <si>
    <r>
      <t>ДКР</t>
    </r>
    <r>
      <rPr>
        <sz val="48"/>
        <rFont val="Arial"/>
        <family val="2"/>
        <charset val="204"/>
      </rPr>
      <t xml:space="preserve"> - </t>
    </r>
    <r>
      <rPr>
        <sz val="44"/>
        <rFont val="Arial"/>
        <family val="2"/>
        <charset val="204"/>
      </rPr>
      <t>домашня контрольна робота (виконується під час СРС</t>
    </r>
    <r>
      <rPr>
        <sz val="48"/>
        <rFont val="Arial"/>
        <family val="2"/>
        <charset val="204"/>
      </rPr>
      <t>)</t>
    </r>
  </si>
  <si>
    <t>АТЕСТАЦІЯ  ВИПУСКНИКІВ</t>
  </si>
  <si>
    <t>ПРАКТИКИ</t>
  </si>
  <si>
    <t>Форма атестації випускників</t>
  </si>
  <si>
    <t>Термін проведення</t>
  </si>
  <si>
    <t>Вид практики</t>
  </si>
  <si>
    <t>Тривалість у тижнях</t>
  </si>
  <si>
    <t>Семестр</t>
  </si>
  <si>
    <t>Захист дипломного проекту</t>
  </si>
  <si>
    <t>14.06 — 30.06.21</t>
  </si>
  <si>
    <t>Переддипломна</t>
  </si>
  <si>
    <t>12.04 — 16.05.21</t>
  </si>
  <si>
    <t>РОЗПОДІЛ ГОДИН ПО ПІДГОТОВЦІ ТА ЗАХИСТУ ДИПЛОМНОГО ПРОЕКТУ</t>
  </si>
  <si>
    <t>Вид  роботи</t>
  </si>
  <si>
    <t>Норма в годинах на 1 студента</t>
  </si>
  <si>
    <t>Кафедра</t>
  </si>
  <si>
    <t>Кількість студентів</t>
  </si>
  <si>
    <t>Всього годин</t>
  </si>
  <si>
    <t>Б</t>
  </si>
  <si>
    <t>К</t>
  </si>
  <si>
    <t>Керівництво</t>
  </si>
  <si>
    <t>17</t>
  </si>
  <si>
    <t>Технології неорганічних речовин, водочищення та загальної хімічної технології</t>
  </si>
  <si>
    <t>Консультування</t>
  </si>
  <si>
    <t>Економіки  та підриємництва</t>
  </si>
  <si>
    <t>Рецензування</t>
  </si>
  <si>
    <t>2</t>
  </si>
  <si>
    <t>Технології електрохімічних виробництв</t>
  </si>
  <si>
    <t>ЕК  (0,5xd)*</t>
  </si>
  <si>
    <t>0,5х4=2</t>
  </si>
  <si>
    <t>Всього  годин</t>
  </si>
  <si>
    <t>25</t>
  </si>
  <si>
    <t>d - кількість членів ЕК з даної кафедри</t>
  </si>
  <si>
    <t>В.о. завідувача кафедри ТНР, В та ЗХТ</t>
  </si>
  <si>
    <t>Навчальна дисципліна з нанотехнологій у хімічній галузі та біоінженерії  з К-Каталогу 1</t>
  </si>
  <si>
    <t>Навчальна дисципліна зі спецрозділів ЗХТ з К-Каталогу 1</t>
  </si>
  <si>
    <t>Соціології</t>
  </si>
  <si>
    <t>Ухвалено на засіданні Вченої ради хіміко-технологічного факультету, протокол № 3 від 27 квітня 2020 р.</t>
  </si>
  <si>
    <t xml:space="preserve">Освітні компоненти
(навчальні дисципліни, курсові проекти (роботи), практики, кваліфікаційна робота)
</t>
  </si>
  <si>
    <t>Основи програмування для хіміків-технологів</t>
  </si>
  <si>
    <t>Стандартизація та сертифікація систем управління якістю продукції</t>
  </si>
  <si>
    <t>Нанотехнології у фармацевтичній та медичній галузях</t>
  </si>
  <si>
    <t>Технологія неорганічних речовин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</si>
</sst>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36"/>
      <name val="Arial"/>
      <family val="2"/>
    </font>
    <font>
      <sz val="36"/>
      <name val="Arial"/>
      <family val="2"/>
      <charset val="204"/>
    </font>
    <font>
      <b/>
      <sz val="48"/>
      <name val="Arial"/>
      <family val="2"/>
      <charset val="204"/>
    </font>
    <font>
      <b/>
      <sz val="40"/>
      <name val="Arial Cyr"/>
      <family val="2"/>
      <charset val="204"/>
    </font>
    <font>
      <b/>
      <sz val="36"/>
      <name val="Arial Cyr"/>
      <family val="2"/>
      <charset val="204"/>
    </font>
    <font>
      <b/>
      <sz val="26"/>
      <name val="Arial"/>
      <family val="2"/>
    </font>
    <font>
      <sz val="36"/>
      <name val="Arial Cyr"/>
      <family val="2"/>
      <charset val="204"/>
    </font>
    <font>
      <sz val="38"/>
      <name val="Arial Cyr"/>
      <family val="2"/>
      <charset val="204"/>
    </font>
    <font>
      <b/>
      <sz val="48"/>
      <name val="Arial Cyr"/>
      <family val="2"/>
      <charset val="204"/>
    </font>
    <font>
      <sz val="38"/>
      <name val="Arial"/>
      <family val="2"/>
      <charset val="204"/>
    </font>
    <font>
      <b/>
      <sz val="38"/>
      <name val="Arial"/>
      <family val="2"/>
    </font>
    <font>
      <sz val="38"/>
      <name val="Arial"/>
      <family val="2"/>
    </font>
    <font>
      <b/>
      <sz val="28"/>
      <name val="Arial"/>
      <family val="2"/>
    </font>
    <font>
      <sz val="28"/>
      <name val="Arial Cyr"/>
      <family val="2"/>
      <charset val="204"/>
    </font>
    <font>
      <sz val="28"/>
      <name val="Arial"/>
      <family val="2"/>
    </font>
    <font>
      <b/>
      <sz val="38"/>
      <name val="Arial"/>
      <family val="2"/>
      <charset val="204"/>
    </font>
    <font>
      <sz val="36"/>
      <name val="Arial"/>
      <family val="2"/>
    </font>
    <font>
      <b/>
      <sz val="38"/>
      <name val="Arial Cyr"/>
      <family val="2"/>
      <charset val="204"/>
    </font>
    <font>
      <b/>
      <u/>
      <sz val="38"/>
      <name val="Arial"/>
      <family val="2"/>
      <charset val="204"/>
    </font>
    <font>
      <sz val="40"/>
      <name val="Arial"/>
      <family val="2"/>
      <charset val="204"/>
    </font>
    <font>
      <sz val="10"/>
      <name val="Arial"/>
      <family val="2"/>
      <charset val="204"/>
    </font>
    <font>
      <sz val="26"/>
      <name val="Arial"/>
      <family val="2"/>
    </font>
    <font>
      <sz val="14"/>
      <name val="Arial"/>
      <family val="2"/>
      <charset val="204"/>
    </font>
    <font>
      <sz val="20"/>
      <name val="Arial Cyr"/>
      <family val="2"/>
      <charset val="204"/>
    </font>
    <font>
      <b/>
      <sz val="30"/>
      <name val="Arial Cyr"/>
      <family val="2"/>
      <charset val="204"/>
    </font>
    <font>
      <sz val="30"/>
      <name val="Arial Cyr"/>
      <family val="2"/>
      <charset val="204"/>
    </font>
    <font>
      <sz val="25"/>
      <name val="Arial Cyr"/>
      <family val="2"/>
      <charset val="204"/>
    </font>
    <font>
      <sz val="26"/>
      <name val="Arial"/>
      <family val="2"/>
      <charset val="204"/>
    </font>
    <font>
      <sz val="20"/>
      <name val="Arial"/>
      <family val="2"/>
    </font>
    <font>
      <b/>
      <sz val="26"/>
      <name val="Arial"/>
      <family val="2"/>
      <charset val="204"/>
    </font>
    <font>
      <b/>
      <sz val="12"/>
      <name val="Arial"/>
      <family val="2"/>
      <charset val="204"/>
    </font>
    <font>
      <sz val="24"/>
      <name val="Arial"/>
      <family val="2"/>
      <charset val="204"/>
    </font>
    <font>
      <b/>
      <sz val="28"/>
      <name val="Arial"/>
      <family val="2"/>
      <charset val="204"/>
    </font>
    <font>
      <b/>
      <sz val="40"/>
      <name val="Arial"/>
      <family val="2"/>
    </font>
    <font>
      <b/>
      <sz val="48"/>
      <name val="Times New Roman"/>
      <family val="1"/>
      <charset val="204"/>
    </font>
    <font>
      <b/>
      <sz val="24"/>
      <name val="Arial"/>
      <family val="2"/>
    </font>
    <font>
      <b/>
      <sz val="26"/>
      <name val="Arial Cyr"/>
      <family val="2"/>
      <charset val="204"/>
    </font>
    <font>
      <b/>
      <sz val="22"/>
      <name val="Arial"/>
      <family val="2"/>
    </font>
    <font>
      <b/>
      <sz val="20"/>
      <name val="Arial"/>
      <family val="2"/>
    </font>
    <font>
      <b/>
      <sz val="32"/>
      <name val="Arial Cyr"/>
      <family val="2"/>
      <charset val="204"/>
    </font>
    <font>
      <b/>
      <sz val="16"/>
      <name val="Arial"/>
      <family val="2"/>
      <charset val="204"/>
    </font>
    <font>
      <sz val="11"/>
      <name val="Arial"/>
      <family val="2"/>
      <charset val="204"/>
    </font>
    <font>
      <b/>
      <sz val="58"/>
      <name val="Arial"/>
      <family val="2"/>
      <charset val="204"/>
    </font>
    <font>
      <sz val="58"/>
      <name val="Arial"/>
      <family val="2"/>
      <charset val="204"/>
    </font>
    <font>
      <b/>
      <sz val="60"/>
      <name val="Arial"/>
      <family val="2"/>
      <charset val="204"/>
    </font>
    <font>
      <b/>
      <sz val="55"/>
      <name val="Arial"/>
      <family val="2"/>
      <charset val="204"/>
    </font>
    <font>
      <b/>
      <sz val="48"/>
      <name val="Arial"/>
      <family val="2"/>
    </font>
    <font>
      <sz val="48"/>
      <name val="Arial Cyr"/>
      <charset val="204"/>
    </font>
    <font>
      <b/>
      <sz val="11"/>
      <name val="Arial"/>
      <family val="2"/>
    </font>
    <font>
      <b/>
      <sz val="50"/>
      <name val="Arial"/>
      <family val="2"/>
      <charset val="204"/>
    </font>
    <font>
      <b/>
      <sz val="60"/>
      <name val="Arial"/>
      <family val="2"/>
    </font>
    <font>
      <b/>
      <sz val="60"/>
      <name val="Times New Roman"/>
      <family val="1"/>
      <charset val="204"/>
    </font>
    <font>
      <sz val="40"/>
      <name val="Arial Cyr"/>
      <charset val="204"/>
    </font>
    <font>
      <sz val="60"/>
      <name val="Arial"/>
      <family val="2"/>
      <charset val="204"/>
    </font>
    <font>
      <b/>
      <sz val="40"/>
      <name val="Arial"/>
      <family val="2"/>
      <charset val="204"/>
    </font>
    <font>
      <b/>
      <sz val="44"/>
      <name val="Arial"/>
      <family val="2"/>
      <charset val="204"/>
    </font>
    <font>
      <b/>
      <sz val="60"/>
      <color theme="1"/>
      <name val="Arial"/>
      <family val="2"/>
      <charset val="204"/>
    </font>
    <font>
      <b/>
      <sz val="18"/>
      <name val="Arial"/>
      <family val="2"/>
      <charset val="204"/>
    </font>
    <font>
      <b/>
      <sz val="40"/>
      <name val="Times New Roman"/>
      <family val="1"/>
      <charset val="204"/>
    </font>
    <font>
      <b/>
      <sz val="22"/>
      <name val="Arial"/>
      <family val="2"/>
      <charset val="204"/>
    </font>
    <font>
      <b/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48"/>
      <name val="Arial"/>
      <family val="2"/>
      <charset val="204"/>
    </font>
    <font>
      <b/>
      <i/>
      <sz val="28"/>
      <name val="Arial"/>
      <family val="2"/>
    </font>
    <font>
      <sz val="12"/>
      <name val="Arial"/>
      <family val="2"/>
      <charset val="204"/>
    </font>
    <font>
      <b/>
      <sz val="36"/>
      <name val="Arial"/>
      <family val="2"/>
      <charset val="204"/>
    </font>
    <font>
      <b/>
      <sz val="10"/>
      <name val="Arial Cyr"/>
      <charset val="204"/>
    </font>
    <font>
      <b/>
      <sz val="72"/>
      <name val="Arial"/>
      <family val="2"/>
      <charset val="204"/>
    </font>
    <font>
      <b/>
      <sz val="30"/>
      <name val="Arial"/>
      <family val="2"/>
    </font>
    <font>
      <b/>
      <sz val="30"/>
      <name val="Arial"/>
      <family val="2"/>
      <charset val="204"/>
    </font>
    <font>
      <b/>
      <sz val="44"/>
      <name val="Arial Cyr"/>
      <family val="2"/>
      <charset val="204"/>
    </font>
    <font>
      <sz val="44"/>
      <name val="Arial Cyr"/>
      <family val="2"/>
      <charset val="204"/>
    </font>
    <font>
      <sz val="44"/>
      <name val="Arial"/>
      <family val="2"/>
      <charset val="204"/>
    </font>
    <font>
      <b/>
      <sz val="44"/>
      <name val="Arial"/>
      <family val="2"/>
    </font>
    <font>
      <sz val="30"/>
      <name val="Arial"/>
      <family val="2"/>
    </font>
    <font>
      <b/>
      <sz val="42"/>
      <name val="Arial Cyr"/>
      <family val="2"/>
      <charset val="204"/>
    </font>
    <font>
      <sz val="42"/>
      <name val="Arial Cyr"/>
      <family val="2"/>
      <charset val="204"/>
    </font>
    <font>
      <b/>
      <sz val="32"/>
      <name val="Arial"/>
      <family val="2"/>
      <charset val="204"/>
    </font>
    <font>
      <b/>
      <sz val="34"/>
      <name val="Arial"/>
      <family val="2"/>
      <charset val="204"/>
    </font>
    <font>
      <b/>
      <sz val="32"/>
      <name val="Arial"/>
      <family val="2"/>
    </font>
    <font>
      <b/>
      <sz val="24"/>
      <name val="Arial Cyr"/>
      <family val="2"/>
      <charset val="204"/>
    </font>
    <font>
      <b/>
      <sz val="24"/>
      <name val="Arial"/>
      <family val="2"/>
      <charset val="204"/>
    </font>
    <font>
      <sz val="34"/>
      <name val="Arial"/>
      <family val="2"/>
      <charset val="204"/>
    </font>
    <font>
      <sz val="34"/>
      <name val="Arial"/>
      <family val="2"/>
    </font>
    <font>
      <b/>
      <sz val="34"/>
      <name val="Arial"/>
      <family val="2"/>
    </font>
    <font>
      <sz val="26"/>
      <name val="Arial Cyr"/>
      <family val="2"/>
      <charset val="204"/>
    </font>
    <font>
      <b/>
      <sz val="20"/>
      <name val="Arial"/>
      <family val="2"/>
      <charset val="204"/>
    </font>
    <font>
      <b/>
      <sz val="43"/>
      <name val="Arial"/>
      <family val="2"/>
      <charset val="204"/>
    </font>
    <font>
      <sz val="72"/>
      <name val="Arial"/>
      <family val="2"/>
    </font>
    <font>
      <b/>
      <sz val="44"/>
      <name val="Arial Cyr"/>
      <charset val="204"/>
    </font>
    <font>
      <sz val="44"/>
      <name val="Arial"/>
      <family val="2"/>
    </font>
    <font>
      <sz val="40"/>
      <name val="Arial"/>
      <family val="2"/>
    </font>
    <font>
      <sz val="48"/>
      <name val="Arial Cyr"/>
      <family val="2"/>
      <charset val="204"/>
    </font>
    <font>
      <b/>
      <sz val="42"/>
      <name val="Arial"/>
      <family val="2"/>
      <charset val="204"/>
    </font>
    <font>
      <b/>
      <sz val="28"/>
      <name val="Arial Cyr"/>
      <family val="2"/>
      <charset val="204"/>
    </font>
    <font>
      <sz val="30"/>
      <name val="Arial"/>
      <family val="2"/>
      <charset val="204"/>
    </font>
    <font>
      <sz val="60"/>
      <name val="Arial"/>
      <family val="2"/>
    </font>
    <font>
      <sz val="40"/>
      <name val="Arial Cyr"/>
      <family val="2"/>
      <charset val="204"/>
    </font>
    <font>
      <b/>
      <sz val="20"/>
      <name val="Arial Cyr"/>
      <family val="2"/>
      <charset val="204"/>
    </font>
    <font>
      <sz val="20"/>
      <name val="Arial"/>
      <family val="2"/>
      <charset val="204"/>
    </font>
    <font>
      <b/>
      <sz val="3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8">
    <border>
      <left/>
      <right/>
      <top/>
      <bottom/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medium">
        <color indexed="5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thin">
        <color indexed="59"/>
      </bottom>
      <diagonal/>
    </border>
    <border>
      <left/>
      <right/>
      <top style="medium">
        <color indexed="64"/>
      </top>
      <bottom style="thin">
        <color indexed="59"/>
      </bottom>
      <diagonal/>
    </border>
    <border>
      <left/>
      <right style="medium">
        <color indexed="59"/>
      </right>
      <top style="medium">
        <color indexed="64"/>
      </top>
      <bottom/>
      <diagonal/>
    </border>
    <border>
      <left style="medium">
        <color indexed="64"/>
      </left>
      <right style="thin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/>
      <right/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medium">
        <color indexed="64"/>
      </right>
      <top style="medium">
        <color indexed="59"/>
      </top>
      <bottom style="medium">
        <color indexed="59"/>
      </bottom>
      <diagonal/>
    </border>
    <border>
      <left style="thick">
        <color indexed="59"/>
      </left>
      <right style="thick">
        <color indexed="59"/>
      </right>
      <top/>
      <bottom style="medium">
        <color indexed="59"/>
      </bottom>
      <diagonal/>
    </border>
    <border>
      <left style="thick">
        <color indexed="59"/>
      </left>
      <right style="medium">
        <color indexed="64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  <diagonal/>
    </border>
    <border>
      <left/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medium">
        <color indexed="59"/>
      </left>
      <right style="medium">
        <color indexed="64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59"/>
      </bottom>
      <diagonal/>
    </border>
    <border>
      <left style="medium">
        <color indexed="64"/>
      </left>
      <right style="thin">
        <color indexed="59"/>
      </right>
      <top style="medium">
        <color indexed="59"/>
      </top>
      <bottom/>
      <diagonal/>
    </border>
    <border>
      <left/>
      <right/>
      <top style="medium">
        <color indexed="59"/>
      </top>
      <bottom/>
      <diagonal/>
    </border>
    <border>
      <left style="medium">
        <color indexed="59"/>
      </left>
      <right/>
      <top style="medium">
        <color indexed="59"/>
      </top>
      <bottom style="medium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 style="thin">
        <color indexed="59"/>
      </right>
      <top style="medium">
        <color indexed="59"/>
      </top>
      <bottom/>
      <diagonal/>
    </border>
    <border>
      <left style="thin">
        <color indexed="59"/>
      </left>
      <right style="thin">
        <color indexed="59"/>
      </right>
      <top style="medium">
        <color indexed="59"/>
      </top>
      <bottom/>
      <diagonal/>
    </border>
    <border>
      <left/>
      <right style="medium">
        <color indexed="64"/>
      </right>
      <top style="medium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 style="medium">
        <color indexed="59"/>
      </right>
      <top/>
      <bottom style="thin">
        <color indexed="59"/>
      </bottom>
      <diagonal/>
    </border>
    <border>
      <left style="thick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medium">
        <color indexed="64"/>
      </right>
      <top/>
      <bottom style="medium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ck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medium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59"/>
      </top>
      <bottom style="medium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 style="medium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/>
      <right style="medium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 style="medium">
        <color indexed="59"/>
      </top>
      <bottom/>
      <diagonal/>
    </border>
    <border>
      <left style="thick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ck">
        <color indexed="59"/>
      </right>
      <top style="thin">
        <color indexed="59"/>
      </top>
      <bottom/>
      <diagonal/>
    </border>
    <border>
      <left style="thick">
        <color indexed="59"/>
      </left>
      <right/>
      <top style="thin">
        <color indexed="59"/>
      </top>
      <bottom/>
      <diagonal/>
    </border>
    <border>
      <left style="medium">
        <color indexed="5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59"/>
      </right>
      <top style="medium">
        <color indexed="64"/>
      </top>
      <bottom/>
      <diagonal/>
    </border>
    <border>
      <left style="medium">
        <color indexed="59"/>
      </left>
      <right style="medium">
        <color indexed="59"/>
      </right>
      <top style="medium">
        <color indexed="64"/>
      </top>
      <bottom/>
      <diagonal/>
    </border>
    <border>
      <left style="medium">
        <color indexed="59"/>
      </left>
      <right style="medium">
        <color indexed="64"/>
      </right>
      <top style="medium">
        <color indexed="64"/>
      </top>
      <bottom/>
      <diagonal/>
    </border>
    <border>
      <left style="medium">
        <color indexed="5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59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medium">
        <color indexed="64"/>
      </right>
      <top/>
      <bottom style="thin">
        <color indexed="59"/>
      </bottom>
      <diagonal/>
    </border>
    <border>
      <left style="medium">
        <color indexed="59"/>
      </left>
      <right style="thin">
        <color indexed="64"/>
      </right>
      <top/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 style="medium">
        <color indexed="59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9"/>
      </left>
      <right/>
      <top style="medium">
        <color indexed="59"/>
      </top>
      <bottom/>
      <diagonal/>
    </border>
    <border>
      <left style="thin">
        <color indexed="59"/>
      </left>
      <right style="medium">
        <color indexed="59"/>
      </right>
      <top style="medium">
        <color indexed="59"/>
      </top>
      <bottom/>
      <diagonal/>
    </border>
    <border>
      <left/>
      <right style="medium">
        <color indexed="59"/>
      </right>
      <top/>
      <bottom/>
      <diagonal/>
    </border>
    <border>
      <left style="medium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59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59"/>
      </top>
      <bottom style="medium">
        <color indexed="59"/>
      </bottom>
      <diagonal/>
    </border>
    <border>
      <left/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medium">
        <color indexed="8"/>
      </bottom>
      <diagonal/>
    </border>
    <border>
      <left/>
      <right style="thin">
        <color indexed="59"/>
      </right>
      <top style="thin">
        <color indexed="59"/>
      </top>
      <bottom style="medium">
        <color indexed="8"/>
      </bottom>
      <diagonal/>
    </border>
    <border>
      <left style="medium">
        <color indexed="59"/>
      </left>
      <right/>
      <top style="medium">
        <color indexed="59"/>
      </top>
      <bottom style="medium">
        <color indexed="8"/>
      </bottom>
      <diagonal/>
    </border>
    <border>
      <left/>
      <right/>
      <top style="medium">
        <color indexed="59"/>
      </top>
      <bottom style="medium">
        <color indexed="8"/>
      </bottom>
      <diagonal/>
    </border>
    <border>
      <left/>
      <right style="medium">
        <color indexed="59"/>
      </right>
      <top style="medium">
        <color indexed="59"/>
      </top>
      <bottom style="medium">
        <color indexed="8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/>
      <top style="medium">
        <color indexed="59"/>
      </top>
      <bottom style="medium">
        <color indexed="5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59"/>
      </left>
      <right/>
      <top style="medium">
        <color indexed="59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/>
      <bottom style="medium">
        <color indexed="59"/>
      </bottom>
      <diagonal/>
    </border>
    <border>
      <left style="medium">
        <color indexed="59"/>
      </left>
      <right/>
      <top/>
      <bottom style="thin">
        <color indexed="59"/>
      </bottom>
      <diagonal/>
    </border>
    <border>
      <left style="medium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59"/>
      </left>
      <right/>
      <top style="thin">
        <color indexed="59"/>
      </top>
      <bottom style="medium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ck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ck">
        <color indexed="59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thick">
        <color indexed="5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59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/>
      <diagonal/>
    </border>
    <border>
      <left/>
      <right style="medium">
        <color indexed="59"/>
      </right>
      <top style="medium">
        <color indexed="59"/>
      </top>
      <bottom/>
      <diagonal/>
    </border>
    <border>
      <left style="medium">
        <color indexed="59"/>
      </left>
      <right style="medium">
        <color indexed="59"/>
      </right>
      <top style="medium">
        <color indexed="59"/>
      </top>
      <bottom/>
      <diagonal/>
    </border>
    <border>
      <left style="medium">
        <color indexed="59"/>
      </left>
      <right/>
      <top/>
      <bottom/>
      <diagonal/>
    </border>
    <border>
      <left style="medium">
        <color indexed="59"/>
      </left>
      <right style="medium">
        <color indexed="59"/>
      </right>
      <top/>
      <bottom/>
      <diagonal/>
    </border>
    <border>
      <left style="thick">
        <color indexed="59"/>
      </left>
      <right/>
      <top style="medium">
        <color indexed="59"/>
      </top>
      <bottom style="medium">
        <color indexed="59"/>
      </bottom>
      <diagonal/>
    </border>
    <border>
      <left/>
      <right style="thick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/>
      <top style="medium">
        <color indexed="59"/>
      </top>
      <bottom style="thin">
        <color indexed="59"/>
      </bottom>
      <diagonal/>
    </border>
    <border>
      <left/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/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medium">
        <color indexed="59"/>
      </bottom>
      <diagonal/>
    </border>
    <border>
      <left/>
      <right style="medium">
        <color indexed="59"/>
      </right>
      <top style="thin">
        <color indexed="59"/>
      </top>
      <bottom style="medium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/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medium">
        <color indexed="59"/>
      </bottom>
      <diagonal/>
    </border>
    <border>
      <left/>
      <right style="thin">
        <color indexed="64"/>
      </right>
      <top style="medium">
        <color indexed="64"/>
      </top>
      <bottom style="medium">
        <color indexed="59"/>
      </bottom>
      <diagonal/>
    </border>
    <border>
      <left/>
      <right style="medium">
        <color indexed="59"/>
      </right>
      <top style="medium">
        <color indexed="64"/>
      </top>
      <bottom style="medium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64"/>
      </bottom>
      <diagonal/>
    </border>
    <border>
      <left style="thin">
        <color indexed="59"/>
      </left>
      <right/>
      <top style="medium">
        <color indexed="5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59"/>
      </top>
      <bottom style="medium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medium">
        <color rgb="FF333300"/>
      </left>
      <right style="thin">
        <color rgb="FF333300"/>
      </right>
      <top style="medium">
        <color rgb="FF333300"/>
      </top>
      <bottom style="medium">
        <color rgb="FF333300"/>
      </bottom>
      <diagonal/>
    </border>
    <border>
      <left/>
      <right style="medium">
        <color indexed="64"/>
      </right>
      <top style="medium">
        <color indexed="59"/>
      </top>
      <bottom style="thin">
        <color indexed="59"/>
      </bottom>
      <diagonal/>
    </border>
    <border>
      <left style="medium">
        <color indexed="64"/>
      </left>
      <right/>
      <top style="medium">
        <color indexed="64"/>
      </top>
      <bottom style="medium">
        <color indexed="59"/>
      </bottom>
      <diagonal/>
    </border>
    <border>
      <left style="medium">
        <color indexed="59"/>
      </left>
      <right/>
      <top style="medium">
        <color indexed="64"/>
      </top>
      <bottom style="medium">
        <color indexed="59"/>
      </bottom>
      <diagonal/>
    </border>
    <border>
      <left style="medium">
        <color indexed="59"/>
      </left>
      <right style="medium">
        <color indexed="64"/>
      </right>
      <top style="medium">
        <color indexed="64"/>
      </top>
      <bottom style="medium">
        <color indexed="59"/>
      </bottom>
      <diagonal/>
    </border>
    <border>
      <left style="medium">
        <color indexed="64"/>
      </left>
      <right/>
      <top style="medium">
        <color indexed="59"/>
      </top>
      <bottom style="medium">
        <color indexed="59"/>
      </bottom>
      <diagonal/>
    </border>
    <border>
      <left/>
      <right style="medium">
        <color indexed="64"/>
      </right>
      <top style="thin">
        <color indexed="59"/>
      </top>
      <bottom style="medium">
        <color indexed="59"/>
      </bottom>
      <diagonal/>
    </border>
    <border>
      <left style="medium">
        <color indexed="64"/>
      </left>
      <right/>
      <top style="medium">
        <color indexed="59"/>
      </top>
      <bottom style="medium">
        <color indexed="64"/>
      </bottom>
      <diagonal/>
    </border>
    <border>
      <left style="medium">
        <color indexed="59"/>
      </left>
      <right style="medium">
        <color indexed="64"/>
      </right>
      <top style="medium">
        <color indexed="59"/>
      </top>
      <bottom style="medium">
        <color indexed="64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/>
      <right style="thin">
        <color indexed="59"/>
      </right>
      <top style="medium">
        <color indexed="64"/>
      </top>
      <bottom/>
      <diagonal/>
    </border>
    <border>
      <left style="medium">
        <color indexed="59"/>
      </left>
      <right style="thin">
        <color indexed="64"/>
      </right>
      <top style="medium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 style="medium">
        <color indexed="59"/>
      </bottom>
      <diagonal/>
    </border>
    <border>
      <left/>
      <right style="thick">
        <color indexed="59"/>
      </right>
      <top style="thin">
        <color indexed="59"/>
      </top>
      <bottom style="thin">
        <color indexed="59"/>
      </bottom>
      <diagonal/>
    </border>
    <border>
      <left/>
      <right style="thick">
        <color indexed="59"/>
      </right>
      <top style="thin">
        <color indexed="5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/>
      <diagonal/>
    </border>
    <border>
      <left style="medium">
        <color indexed="59"/>
      </left>
      <right style="medium">
        <color indexed="64"/>
      </right>
      <top style="medium">
        <color indexed="59"/>
      </top>
      <bottom/>
      <diagonal/>
    </border>
    <border>
      <left style="thick">
        <color indexed="59"/>
      </left>
      <right style="thin">
        <color indexed="59"/>
      </right>
      <top style="thick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ck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thick">
        <color indexed="59"/>
      </top>
      <bottom style="thin">
        <color indexed="59"/>
      </bottom>
      <diagonal/>
    </border>
    <border>
      <left style="thin">
        <color indexed="59"/>
      </left>
      <right style="thick">
        <color indexed="59"/>
      </right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ck">
        <color indexed="59"/>
      </bottom>
      <diagonal/>
    </border>
    <border>
      <left style="thin">
        <color indexed="59"/>
      </left>
      <right style="thick">
        <color indexed="59"/>
      </right>
      <top style="thin">
        <color indexed="59"/>
      </top>
      <bottom style="thick">
        <color indexed="59"/>
      </bottom>
      <diagonal/>
    </border>
  </borders>
  <cellStyleXfs count="2">
    <xf numFmtId="0" fontId="0" fillId="0" borderId="0"/>
    <xf numFmtId="0" fontId="1" fillId="0" borderId="0"/>
  </cellStyleXfs>
  <cellXfs count="1260">
    <xf numFmtId="0" fontId="0" fillId="0" borderId="0" xfId="0"/>
    <xf numFmtId="0" fontId="3" fillId="0" borderId="0" xfId="1" applyFont="1" applyFill="1" applyBorder="1"/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/>
    <xf numFmtId="49" fontId="3" fillId="0" borderId="0" xfId="1" applyNumberFormat="1" applyFont="1" applyFill="1" applyBorder="1"/>
    <xf numFmtId="0" fontId="2" fillId="0" borderId="0" xfId="1" applyFont="1" applyFill="1" applyBorder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left"/>
    </xf>
    <xf numFmtId="0" fontId="8" fillId="0" borderId="0" xfId="1" applyFont="1" applyFill="1" applyAlignment="1">
      <alignment horizontal="left"/>
    </xf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2" fillId="0" borderId="0" xfId="1" applyFont="1" applyFill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4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2" fillId="0" borderId="0" xfId="1" applyFont="1" applyFill="1" applyAlignment="1"/>
    <xf numFmtId="0" fontId="10" fillId="0" borderId="2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2" fillId="0" borderId="0" xfId="1" applyFont="1" applyFill="1" applyBorder="1" applyAlignment="1"/>
    <xf numFmtId="0" fontId="7" fillId="0" borderId="0" xfId="1" applyFont="1" applyFill="1" applyBorder="1" applyAlignment="1"/>
    <xf numFmtId="0" fontId="18" fillId="0" borderId="0" xfId="1" applyFont="1" applyFill="1" applyBorder="1" applyAlignment="1">
      <alignment horizontal="left" wrapText="1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left"/>
    </xf>
    <xf numFmtId="0" fontId="19" fillId="0" borderId="2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center" wrapText="1"/>
    </xf>
    <xf numFmtId="0" fontId="21" fillId="0" borderId="0" xfId="1" applyFont="1" applyFill="1" applyBorder="1" applyAlignment="1">
      <alignment horizontal="left" vertical="top" wrapText="1"/>
    </xf>
    <xf numFmtId="0" fontId="8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 wrapText="1"/>
    </xf>
    <xf numFmtId="0" fontId="22" fillId="0" borderId="0" xfId="1" applyFont="1" applyFill="1" applyBorder="1"/>
    <xf numFmtId="0" fontId="23" fillId="0" borderId="0" xfId="1" applyFont="1" applyFill="1" applyBorder="1" applyAlignment="1">
      <alignment horizontal="center" wrapText="1"/>
    </xf>
    <xf numFmtId="0" fontId="24" fillId="0" borderId="0" xfId="1" applyFont="1" applyFill="1" applyBorder="1" applyAlignment="1">
      <alignment horizontal="left" vertical="top" wrapText="1"/>
    </xf>
    <xf numFmtId="0" fontId="7" fillId="0" borderId="0" xfId="1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left"/>
    </xf>
    <xf numFmtId="0" fontId="1" fillId="0" borderId="0" xfId="1" applyFill="1" applyAlignment="1">
      <alignment horizontal="left"/>
    </xf>
    <xf numFmtId="0" fontId="25" fillId="0" borderId="0" xfId="1" applyFont="1" applyFill="1" applyAlignment="1">
      <alignment horizontal="center" vertical="center"/>
    </xf>
    <xf numFmtId="0" fontId="26" fillId="0" borderId="0" xfId="1" applyFont="1" applyFill="1" applyBorder="1" applyAlignment="1">
      <alignment horizontal="left" vertical="center"/>
    </xf>
    <xf numFmtId="0" fontId="27" fillId="0" borderId="0" xfId="1" applyFont="1" applyFill="1" applyBorder="1" applyAlignment="1">
      <alignment horizontal="left" vertical="center"/>
    </xf>
    <xf numFmtId="0" fontId="28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29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30" fillId="0" borderId="0" xfId="1" applyFont="1" applyFill="1" applyBorder="1" applyAlignment="1">
      <alignment horizontal="left" vertical="center"/>
    </xf>
    <xf numFmtId="0" fontId="31" fillId="0" borderId="0" xfId="1" applyFont="1" applyFill="1" applyBorder="1" applyAlignment="1">
      <alignment horizontal="center" vertical="center"/>
    </xf>
    <xf numFmtId="0" fontId="24" fillId="0" borderId="0" xfId="1" applyNumberFormat="1" applyFont="1" applyFill="1" applyBorder="1" applyAlignment="1">
      <alignment horizontal="left" vertical="top" wrapText="1"/>
    </xf>
    <xf numFmtId="0" fontId="22" fillId="0" borderId="0" xfId="1" applyNumberFormat="1" applyFont="1" applyFill="1" applyBorder="1"/>
    <xf numFmtId="49" fontId="32" fillId="0" borderId="0" xfId="1" applyNumberFormat="1" applyFont="1" applyFill="1" applyBorder="1"/>
    <xf numFmtId="49" fontId="22" fillId="0" borderId="0" xfId="1" applyNumberFormat="1" applyFont="1" applyFill="1" applyBorder="1"/>
    <xf numFmtId="49" fontId="33" fillId="0" borderId="0" xfId="1" applyNumberFormat="1" applyFont="1" applyFill="1" applyBorder="1"/>
    <xf numFmtId="0" fontId="22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top"/>
    </xf>
    <xf numFmtId="0" fontId="41" fillId="0" borderId="0" xfId="1" applyFont="1" applyFill="1" applyBorder="1" applyAlignment="1">
      <alignment horizontal="center" vertical="center" textRotation="90"/>
    </xf>
    <xf numFmtId="0" fontId="37" fillId="0" borderId="30" xfId="1" applyNumberFormat="1" applyFont="1" applyFill="1" applyBorder="1" applyAlignment="1">
      <alignment horizontal="center" vertical="center" textRotation="90" wrapText="1"/>
    </xf>
    <xf numFmtId="0" fontId="37" fillId="0" borderId="24" xfId="1" applyFont="1" applyFill="1" applyBorder="1" applyAlignment="1">
      <alignment horizontal="center" vertical="center" textRotation="90" wrapText="1"/>
    </xf>
    <xf numFmtId="0" fontId="37" fillId="0" borderId="31" xfId="1" applyFont="1" applyFill="1" applyBorder="1" applyAlignment="1">
      <alignment horizontal="center" vertical="center" textRotation="90" wrapText="1"/>
    </xf>
    <xf numFmtId="0" fontId="37" fillId="0" borderId="32" xfId="1" applyFont="1" applyFill="1" applyBorder="1" applyAlignment="1">
      <alignment horizontal="center" vertical="center" textRotation="90" wrapText="1"/>
    </xf>
    <xf numFmtId="0" fontId="42" fillId="0" borderId="33" xfId="1" applyFont="1" applyFill="1" applyBorder="1" applyAlignment="1">
      <alignment horizontal="center" vertical="center"/>
    </xf>
    <xf numFmtId="0" fontId="42" fillId="0" borderId="35" xfId="1" applyNumberFormat="1" applyFont="1" applyFill="1" applyBorder="1" applyAlignment="1">
      <alignment horizontal="center" vertical="center" wrapText="1"/>
    </xf>
    <xf numFmtId="0" fontId="42" fillId="0" borderId="36" xfId="1" applyNumberFormat="1" applyFont="1" applyFill="1" applyBorder="1" applyAlignment="1">
      <alignment horizontal="center" vertical="center"/>
    </xf>
    <xf numFmtId="0" fontId="42" fillId="0" borderId="37" xfId="1" applyNumberFormat="1" applyFont="1" applyFill="1" applyBorder="1" applyAlignment="1">
      <alignment horizontal="center" vertical="center"/>
    </xf>
    <xf numFmtId="0" fontId="42" fillId="0" borderId="38" xfId="1" applyNumberFormat="1" applyFont="1" applyFill="1" applyBorder="1" applyAlignment="1">
      <alignment horizontal="center" vertical="center"/>
    </xf>
    <xf numFmtId="0" fontId="42" fillId="0" borderId="39" xfId="1" applyNumberFormat="1" applyFont="1" applyFill="1" applyBorder="1" applyAlignment="1">
      <alignment horizontal="center" vertical="center"/>
    </xf>
    <xf numFmtId="0" fontId="43" fillId="0" borderId="0" xfId="1" applyFont="1" applyFill="1" applyBorder="1" applyAlignment="1">
      <alignment vertical="top"/>
    </xf>
    <xf numFmtId="0" fontId="45" fillId="0" borderId="0" xfId="1" applyFont="1" applyFill="1" applyBorder="1" applyAlignment="1">
      <alignment vertical="top"/>
    </xf>
    <xf numFmtId="0" fontId="46" fillId="0" borderId="43" xfId="1" applyFont="1" applyFill="1" applyBorder="1" applyAlignment="1">
      <alignment horizontal="center" vertical="center"/>
    </xf>
    <xf numFmtId="0" fontId="46" fillId="0" borderId="45" xfId="1" applyNumberFormat="1" applyFont="1" applyFill="1" applyBorder="1" applyAlignment="1">
      <alignment horizontal="center" vertical="center" wrapText="1"/>
    </xf>
    <xf numFmtId="0" fontId="46" fillId="0" borderId="46" xfId="1" applyNumberFormat="1" applyFont="1" applyFill="1" applyBorder="1" applyAlignment="1">
      <alignment horizontal="center" vertical="center"/>
    </xf>
    <xf numFmtId="0" fontId="46" fillId="0" borderId="47" xfId="1" applyNumberFormat="1" applyFont="1" applyFill="1" applyBorder="1" applyAlignment="1">
      <alignment horizontal="center" vertical="center"/>
    </xf>
    <xf numFmtId="0" fontId="46" fillId="0" borderId="48" xfId="1" applyNumberFormat="1" applyFont="1" applyFill="1" applyBorder="1" applyAlignment="1">
      <alignment horizontal="center" vertical="center"/>
    </xf>
    <xf numFmtId="0" fontId="46" fillId="0" borderId="47" xfId="1" applyNumberFormat="1" applyFont="1" applyFill="1" applyBorder="1" applyAlignment="1">
      <alignment horizontal="center" vertical="center" wrapText="1"/>
    </xf>
    <xf numFmtId="0" fontId="46" fillId="0" borderId="48" xfId="1" applyNumberFormat="1" applyFont="1" applyFill="1" applyBorder="1" applyAlignment="1">
      <alignment horizontal="center" vertical="center" wrapText="1"/>
    </xf>
    <xf numFmtId="0" fontId="46" fillId="0" borderId="46" xfId="1" applyNumberFormat="1" applyFont="1" applyFill="1" applyBorder="1" applyAlignment="1">
      <alignment horizontal="center" vertical="center" wrapText="1"/>
    </xf>
    <xf numFmtId="0" fontId="46" fillId="0" borderId="49" xfId="1" applyNumberFormat="1" applyFont="1" applyFill="1" applyBorder="1" applyAlignment="1">
      <alignment horizontal="center" vertical="center" wrapText="1"/>
    </xf>
    <xf numFmtId="0" fontId="46" fillId="0" borderId="50" xfId="1" applyNumberFormat="1" applyFont="1" applyFill="1" applyBorder="1" applyAlignment="1">
      <alignment horizontal="center" vertical="center"/>
    </xf>
    <xf numFmtId="0" fontId="46" fillId="0" borderId="30" xfId="1" applyNumberFormat="1" applyFont="1" applyFill="1" applyBorder="1" applyAlignment="1">
      <alignment horizontal="center" vertical="center"/>
    </xf>
    <xf numFmtId="0" fontId="46" fillId="0" borderId="51" xfId="1" applyNumberFormat="1" applyFont="1" applyFill="1" applyBorder="1" applyAlignment="1">
      <alignment horizontal="center" vertical="center"/>
    </xf>
    <xf numFmtId="0" fontId="46" fillId="0" borderId="52" xfId="1" applyNumberFormat="1" applyFont="1" applyFill="1" applyBorder="1" applyAlignment="1">
      <alignment horizontal="center" vertical="center"/>
    </xf>
    <xf numFmtId="0" fontId="43" fillId="0" borderId="0" xfId="1" applyFont="1" applyFill="1" applyBorder="1"/>
    <xf numFmtId="0" fontId="46" fillId="0" borderId="53" xfId="1" applyNumberFormat="1" applyFont="1" applyFill="1" applyBorder="1" applyAlignment="1">
      <alignment horizontal="center" vertical="center" wrapText="1"/>
    </xf>
    <xf numFmtId="0" fontId="46" fillId="0" borderId="23" xfId="1" applyNumberFormat="1" applyFont="1" applyFill="1" applyBorder="1" applyAlignment="1">
      <alignment horizontal="center" vertical="center"/>
    </xf>
    <xf numFmtId="0" fontId="46" fillId="0" borderId="54" xfId="1" applyNumberFormat="1" applyFont="1" applyFill="1" applyBorder="1" applyAlignment="1">
      <alignment horizontal="center" vertical="center"/>
    </xf>
    <xf numFmtId="0" fontId="46" fillId="0" borderId="55" xfId="1" applyNumberFormat="1" applyFont="1" applyFill="1" applyBorder="1" applyAlignment="1">
      <alignment horizontal="center" vertical="center"/>
    </xf>
    <xf numFmtId="0" fontId="46" fillId="0" borderId="54" xfId="1" applyNumberFormat="1" applyFont="1" applyFill="1" applyBorder="1" applyAlignment="1">
      <alignment horizontal="center" vertical="center" wrapText="1"/>
    </xf>
    <xf numFmtId="1" fontId="46" fillId="0" borderId="55" xfId="1" applyNumberFormat="1" applyFont="1" applyFill="1" applyBorder="1" applyAlignment="1">
      <alignment horizontal="center" vertical="center" wrapText="1"/>
    </xf>
    <xf numFmtId="164" fontId="46" fillId="0" borderId="55" xfId="1" applyNumberFormat="1" applyFont="1" applyFill="1" applyBorder="1" applyAlignment="1">
      <alignment horizontal="center" vertical="center" wrapText="1"/>
    </xf>
    <xf numFmtId="164" fontId="46" fillId="0" borderId="23" xfId="1" applyNumberFormat="1" applyFont="1" applyFill="1" applyBorder="1" applyAlignment="1">
      <alignment horizontal="center" vertical="center" wrapText="1"/>
    </xf>
    <xf numFmtId="0" fontId="46" fillId="0" borderId="28" xfId="1" applyNumberFormat="1" applyFont="1" applyFill="1" applyBorder="1" applyAlignment="1">
      <alignment horizontal="center" vertical="center" wrapText="1"/>
    </xf>
    <xf numFmtId="0" fontId="46" fillId="0" borderId="54" xfId="1" applyFont="1" applyFill="1" applyBorder="1" applyAlignment="1">
      <alignment horizontal="center"/>
    </xf>
    <xf numFmtId="0" fontId="46" fillId="0" borderId="55" xfId="1" applyFont="1" applyFill="1" applyBorder="1" applyAlignment="1">
      <alignment horizontal="center"/>
    </xf>
    <xf numFmtId="0" fontId="46" fillId="0" borderId="2" xfId="1" applyFont="1" applyFill="1" applyBorder="1" applyAlignment="1">
      <alignment horizontal="center"/>
    </xf>
    <xf numFmtId="0" fontId="46" fillId="0" borderId="28" xfId="1" applyNumberFormat="1" applyFont="1" applyFill="1" applyBorder="1" applyAlignment="1">
      <alignment horizontal="center" vertical="center"/>
    </xf>
    <xf numFmtId="0" fontId="46" fillId="0" borderId="29" xfId="1" applyNumberFormat="1" applyFont="1" applyFill="1" applyBorder="1" applyAlignment="1">
      <alignment horizontal="center" vertical="center"/>
    </xf>
    <xf numFmtId="0" fontId="46" fillId="0" borderId="56" xfId="1" applyFont="1" applyFill="1" applyBorder="1" applyAlignment="1">
      <alignment horizontal="center" vertical="center"/>
    </xf>
    <xf numFmtId="0" fontId="46" fillId="0" borderId="57" xfId="1" applyNumberFormat="1" applyFont="1" applyFill="1" applyBorder="1" applyAlignment="1">
      <alignment horizontal="center" vertical="center" wrapText="1"/>
    </xf>
    <xf numFmtId="0" fontId="46" fillId="0" borderId="55" xfId="1" applyNumberFormat="1" applyFont="1" applyFill="1" applyBorder="1" applyAlignment="1">
      <alignment horizontal="center" vertical="center" wrapText="1"/>
    </xf>
    <xf numFmtId="49" fontId="46" fillId="0" borderId="55" xfId="1" applyNumberFormat="1" applyFont="1" applyFill="1" applyBorder="1" applyAlignment="1">
      <alignment horizontal="center"/>
    </xf>
    <xf numFmtId="0" fontId="46" fillId="0" borderId="58" xfId="1" applyNumberFormat="1" applyFont="1" applyFill="1" applyBorder="1" applyAlignment="1">
      <alignment horizontal="center" vertical="center" wrapText="1"/>
    </xf>
    <xf numFmtId="1" fontId="46" fillId="0" borderId="35" xfId="1" applyNumberFormat="1" applyFont="1" applyFill="1" applyBorder="1" applyAlignment="1">
      <alignment horizontal="center" vertical="center" wrapText="1" shrinkToFit="1"/>
    </xf>
    <xf numFmtId="0" fontId="46" fillId="0" borderId="35" xfId="1" applyNumberFormat="1" applyFont="1" applyFill="1" applyBorder="1" applyAlignment="1">
      <alignment horizontal="center" vertical="center" wrapText="1" shrinkToFit="1"/>
    </xf>
    <xf numFmtId="0" fontId="46" fillId="0" borderId="14" xfId="1" applyNumberFormat="1" applyFont="1" applyFill="1" applyBorder="1" applyAlignment="1">
      <alignment horizontal="center" vertical="center" wrapText="1" shrinkToFit="1"/>
    </xf>
    <xf numFmtId="0" fontId="46" fillId="0" borderId="59" xfId="1" applyNumberFormat="1" applyFont="1" applyFill="1" applyBorder="1" applyAlignment="1">
      <alignment horizontal="center" vertical="center" shrinkToFit="1"/>
    </xf>
    <xf numFmtId="0" fontId="46" fillId="0" borderId="60" xfId="1" applyNumberFormat="1" applyFont="1" applyFill="1" applyBorder="1" applyAlignment="1">
      <alignment horizontal="center" vertical="center" shrinkToFit="1"/>
    </xf>
    <xf numFmtId="0" fontId="46" fillId="0" borderId="36" xfId="1" applyNumberFormat="1" applyFont="1" applyFill="1" applyBorder="1" applyAlignment="1">
      <alignment horizontal="center" vertical="center" shrinkToFit="1"/>
    </xf>
    <xf numFmtId="0" fontId="46" fillId="0" borderId="61" xfId="1" applyNumberFormat="1" applyFont="1" applyFill="1" applyBorder="1" applyAlignment="1">
      <alignment horizontal="center" vertical="center" shrinkToFit="1"/>
    </xf>
    <xf numFmtId="0" fontId="50" fillId="0" borderId="0" xfId="1" applyFont="1" applyFill="1" applyBorder="1"/>
    <xf numFmtId="0" fontId="52" fillId="0" borderId="47" xfId="1" applyFont="1" applyFill="1" applyBorder="1" applyAlignment="1">
      <alignment horizontal="center" vertical="center" wrapText="1"/>
    </xf>
    <xf numFmtId="0" fontId="52" fillId="0" borderId="48" xfId="1" applyFont="1" applyFill="1" applyBorder="1" applyAlignment="1">
      <alignment horizontal="center" vertical="center" wrapText="1"/>
    </xf>
    <xf numFmtId="0" fontId="52" fillId="0" borderId="49" xfId="1" applyFont="1" applyFill="1" applyBorder="1" applyAlignment="1">
      <alignment horizontal="center" vertical="center" wrapText="1"/>
    </xf>
    <xf numFmtId="0" fontId="46" fillId="0" borderId="47" xfId="1" applyFont="1" applyFill="1" applyBorder="1" applyAlignment="1">
      <alignment horizontal="center" vertical="center" wrapText="1"/>
    </xf>
    <xf numFmtId="0" fontId="46" fillId="0" borderId="48" xfId="1" applyFont="1" applyFill="1" applyBorder="1" applyAlignment="1">
      <alignment horizontal="center" vertical="center" wrapText="1"/>
    </xf>
    <xf numFmtId="0" fontId="52" fillId="0" borderId="46" xfId="1" applyFont="1" applyFill="1" applyBorder="1" applyAlignment="1">
      <alignment horizontal="center" vertical="center" wrapText="1"/>
    </xf>
    <xf numFmtId="0" fontId="52" fillId="0" borderId="62" xfId="1" applyFont="1" applyFill="1" applyBorder="1" applyAlignment="1">
      <alignment horizontal="center" vertical="center" wrapText="1"/>
    </xf>
    <xf numFmtId="0" fontId="21" fillId="0" borderId="0" xfId="1" applyFont="1" applyFill="1" applyBorder="1"/>
    <xf numFmtId="0" fontId="52" fillId="0" borderId="63" xfId="1" applyFont="1" applyFill="1" applyBorder="1" applyAlignment="1">
      <alignment horizontal="center" vertical="center" wrapText="1"/>
    </xf>
    <xf numFmtId="0" fontId="52" fillId="0" borderId="64" xfId="1" applyFont="1" applyFill="1" applyBorder="1" applyAlignment="1">
      <alignment horizontal="center" vertical="center" wrapText="1"/>
    </xf>
    <xf numFmtId="0" fontId="52" fillId="0" borderId="65" xfId="1" applyFont="1" applyFill="1" applyBorder="1" applyAlignment="1">
      <alignment horizontal="center" vertical="center" wrapText="1"/>
    </xf>
    <xf numFmtId="0" fontId="46" fillId="0" borderId="63" xfId="1" applyFont="1" applyFill="1" applyBorder="1" applyAlignment="1">
      <alignment horizontal="center" vertical="center" wrapText="1"/>
    </xf>
    <xf numFmtId="0" fontId="46" fillId="0" borderId="64" xfId="1" applyFont="1" applyFill="1" applyBorder="1" applyAlignment="1">
      <alignment horizontal="center" vertical="center" wrapText="1"/>
    </xf>
    <xf numFmtId="0" fontId="52" fillId="0" borderId="66" xfId="1" applyFont="1" applyFill="1" applyBorder="1" applyAlignment="1">
      <alignment horizontal="center" vertical="center" wrapText="1"/>
    </xf>
    <xf numFmtId="0" fontId="52" fillId="0" borderId="67" xfId="1" applyFont="1" applyFill="1" applyBorder="1" applyAlignment="1">
      <alignment horizontal="center" vertical="center" wrapText="1"/>
    </xf>
    <xf numFmtId="0" fontId="46" fillId="0" borderId="70" xfId="1" applyNumberFormat="1" applyFont="1" applyFill="1" applyBorder="1" applyAlignment="1">
      <alignment horizontal="center" vertical="center"/>
    </xf>
    <xf numFmtId="0" fontId="46" fillId="0" borderId="71" xfId="1" applyNumberFormat="1" applyFont="1" applyFill="1" applyBorder="1" applyAlignment="1">
      <alignment horizontal="center" vertical="center"/>
    </xf>
    <xf numFmtId="0" fontId="46" fillId="0" borderId="72" xfId="1" applyNumberFormat="1" applyFont="1" applyFill="1" applyBorder="1" applyAlignment="1">
      <alignment horizontal="center" vertical="center"/>
    </xf>
    <xf numFmtId="0" fontId="46" fillId="0" borderId="49" xfId="1" applyNumberFormat="1" applyFont="1" applyFill="1" applyBorder="1" applyAlignment="1">
      <alignment horizontal="center" vertical="center"/>
    </xf>
    <xf numFmtId="0" fontId="46" fillId="0" borderId="73" xfId="1" applyNumberFormat="1" applyFont="1" applyFill="1" applyBorder="1" applyAlignment="1">
      <alignment horizontal="center" vertical="center"/>
    </xf>
    <xf numFmtId="0" fontId="46" fillId="0" borderId="73" xfId="1" applyNumberFormat="1" applyFont="1" applyFill="1" applyBorder="1" applyAlignment="1">
      <alignment horizontal="center" vertical="center" wrapText="1"/>
    </xf>
    <xf numFmtId="0" fontId="46" fillId="0" borderId="74" xfId="1" applyNumberFormat="1" applyFont="1" applyFill="1" applyBorder="1" applyAlignment="1">
      <alignment horizontal="center" vertical="center" wrapText="1"/>
    </xf>
    <xf numFmtId="0" fontId="46" fillId="0" borderId="75" xfId="1" applyNumberFormat="1" applyFont="1" applyFill="1" applyBorder="1" applyAlignment="1">
      <alignment horizontal="center" vertical="center"/>
    </xf>
    <xf numFmtId="0" fontId="46" fillId="0" borderId="76" xfId="1" applyNumberFormat="1" applyFont="1" applyFill="1" applyBorder="1" applyAlignment="1">
      <alignment horizontal="center" vertical="center"/>
    </xf>
    <xf numFmtId="0" fontId="46" fillId="0" borderId="77" xfId="1" applyNumberFormat="1" applyFont="1" applyFill="1" applyBorder="1" applyAlignment="1">
      <alignment horizontal="center" vertical="center"/>
    </xf>
    <xf numFmtId="0" fontId="46" fillId="0" borderId="78" xfId="1" applyNumberFormat="1" applyFont="1" applyFill="1" applyBorder="1" applyAlignment="1">
      <alignment horizontal="center" vertical="center"/>
    </xf>
    <xf numFmtId="0" fontId="46" fillId="0" borderId="79" xfId="1" applyNumberFormat="1" applyFont="1" applyFill="1" applyBorder="1" applyAlignment="1">
      <alignment horizontal="center" vertical="center"/>
    </xf>
    <xf numFmtId="0" fontId="46" fillId="0" borderId="57" xfId="1" applyNumberFormat="1" applyFont="1" applyFill="1" applyBorder="1" applyAlignment="1">
      <alignment horizontal="center" vertical="center"/>
    </xf>
    <xf numFmtId="0" fontId="46" fillId="0" borderId="55" xfId="1" applyFont="1" applyFill="1" applyBorder="1" applyAlignment="1">
      <alignment horizontal="center" vertical="center" wrapText="1"/>
    </xf>
    <xf numFmtId="0" fontId="46" fillId="0" borderId="80" xfId="1" applyNumberFormat="1" applyFont="1" applyFill="1" applyBorder="1" applyAlignment="1">
      <alignment horizontal="center" vertical="center" wrapText="1"/>
    </xf>
    <xf numFmtId="0" fontId="46" fillId="0" borderId="81" xfId="1" applyNumberFormat="1" applyFont="1" applyFill="1" applyBorder="1" applyAlignment="1">
      <alignment horizontal="center" vertical="center"/>
    </xf>
    <xf numFmtId="0" fontId="46" fillId="0" borderId="82" xfId="1" applyNumberFormat="1" applyFont="1" applyFill="1" applyBorder="1" applyAlignment="1">
      <alignment horizontal="center" vertical="center"/>
    </xf>
    <xf numFmtId="0" fontId="46" fillId="0" borderId="83" xfId="1" applyNumberFormat="1" applyFont="1" applyFill="1" applyBorder="1" applyAlignment="1">
      <alignment horizontal="center" vertical="center"/>
    </xf>
    <xf numFmtId="0" fontId="53" fillId="0" borderId="54" xfId="1" applyNumberFormat="1" applyFont="1" applyFill="1" applyBorder="1" applyAlignment="1">
      <alignment horizontal="center" vertical="center" wrapText="1"/>
    </xf>
    <xf numFmtId="0" fontId="53" fillId="0" borderId="28" xfId="1" applyNumberFormat="1" applyFont="1" applyFill="1" applyBorder="1" applyAlignment="1">
      <alignment horizontal="center" vertical="center"/>
    </xf>
    <xf numFmtId="0" fontId="53" fillId="0" borderId="57" xfId="1" applyNumberFormat="1" applyFont="1" applyFill="1" applyBorder="1" applyAlignment="1">
      <alignment horizontal="center" vertical="center"/>
    </xf>
    <xf numFmtId="0" fontId="53" fillId="0" borderId="55" xfId="1" applyNumberFormat="1" applyFont="1" applyFill="1" applyBorder="1" applyAlignment="1">
      <alignment horizontal="center" vertical="center"/>
    </xf>
    <xf numFmtId="0" fontId="46" fillId="0" borderId="84" xfId="1" applyNumberFormat="1" applyFont="1" applyFill="1" applyBorder="1" applyAlignment="1">
      <alignment horizontal="center" vertical="center" wrapText="1" shrinkToFit="1"/>
    </xf>
    <xf numFmtId="0" fontId="46" fillId="0" borderId="85" xfId="1" applyNumberFormat="1" applyFont="1" applyFill="1" applyBorder="1" applyAlignment="1">
      <alignment horizontal="center" vertical="top" wrapText="1"/>
    </xf>
    <xf numFmtId="0" fontId="46" fillId="0" borderId="70" xfId="1" applyNumberFormat="1" applyFont="1" applyFill="1" applyBorder="1" applyAlignment="1">
      <alignment horizontal="center" vertical="top" wrapText="1"/>
    </xf>
    <xf numFmtId="0" fontId="46" fillId="0" borderId="82" xfId="1" applyNumberFormat="1" applyFont="1" applyFill="1" applyBorder="1" applyAlignment="1">
      <alignment horizontal="center" vertical="top" wrapText="1"/>
    </xf>
    <xf numFmtId="0" fontId="46" fillId="0" borderId="86" xfId="1" applyNumberFormat="1" applyFont="1" applyFill="1" applyBorder="1" applyAlignment="1">
      <alignment horizontal="center" vertical="top" wrapText="1"/>
    </xf>
    <xf numFmtId="1" fontId="46" fillId="0" borderId="85" xfId="1" applyNumberFormat="1" applyFont="1" applyFill="1" applyBorder="1" applyAlignment="1">
      <alignment horizontal="center" vertical="top" wrapText="1"/>
    </xf>
    <xf numFmtId="0" fontId="46" fillId="0" borderId="87" xfId="1" applyNumberFormat="1" applyFont="1" applyFill="1" applyBorder="1" applyAlignment="1">
      <alignment horizontal="center" vertical="top" wrapText="1"/>
    </xf>
    <xf numFmtId="1" fontId="46" fillId="0" borderId="88" xfId="1" applyNumberFormat="1" applyFont="1" applyFill="1" applyBorder="1" applyAlignment="1">
      <alignment horizontal="center" vertical="top" wrapText="1"/>
    </xf>
    <xf numFmtId="1" fontId="46" fillId="0" borderId="89" xfId="1" applyNumberFormat="1" applyFont="1" applyFill="1" applyBorder="1" applyAlignment="1">
      <alignment horizontal="center" vertical="center" wrapText="1" shrinkToFit="1"/>
    </xf>
    <xf numFmtId="0" fontId="35" fillId="0" borderId="0" xfId="1" applyFont="1" applyFill="1" applyBorder="1"/>
    <xf numFmtId="0" fontId="55" fillId="0" borderId="0" xfId="1" applyFont="1" applyFill="1" applyBorder="1"/>
    <xf numFmtId="0" fontId="46" fillId="0" borderId="0" xfId="1" applyFont="1" applyFill="1" applyBorder="1" applyAlignment="1" applyProtection="1">
      <alignment horizontal="center" vertical="center" wrapText="1"/>
    </xf>
    <xf numFmtId="0" fontId="55" fillId="0" borderId="0" xfId="1" applyFont="1" applyFill="1" applyBorder="1" applyAlignment="1">
      <alignment vertical="top"/>
    </xf>
    <xf numFmtId="0" fontId="44" fillId="0" borderId="43" xfId="1" applyFont="1" applyFill="1" applyBorder="1" applyAlignment="1">
      <alignment horizontal="center" vertical="center"/>
    </xf>
    <xf numFmtId="0" fontId="53" fillId="0" borderId="57" xfId="1" applyNumberFormat="1" applyFont="1" applyFill="1" applyBorder="1" applyAlignment="1">
      <alignment horizontal="center" vertical="center" wrapText="1"/>
    </xf>
    <xf numFmtId="0" fontId="53" fillId="0" borderId="23" xfId="1" applyNumberFormat="1" applyFont="1" applyFill="1" applyBorder="1" applyAlignment="1">
      <alignment horizontal="center" vertical="center"/>
    </xf>
    <xf numFmtId="0" fontId="53" fillId="0" borderId="54" xfId="1" applyNumberFormat="1" applyFont="1" applyFill="1" applyBorder="1" applyAlignment="1">
      <alignment horizontal="center" vertical="center"/>
    </xf>
    <xf numFmtId="1" fontId="53" fillId="0" borderId="55" xfId="1" applyNumberFormat="1" applyFont="1" applyFill="1" applyBorder="1" applyAlignment="1">
      <alignment horizontal="center" vertical="center" wrapText="1"/>
    </xf>
    <xf numFmtId="164" fontId="53" fillId="0" borderId="55" xfId="1" applyNumberFormat="1" applyFont="1" applyFill="1" applyBorder="1" applyAlignment="1">
      <alignment horizontal="center" vertical="center" wrapText="1"/>
    </xf>
    <xf numFmtId="164" fontId="53" fillId="0" borderId="23" xfId="1" applyNumberFormat="1" applyFont="1" applyFill="1" applyBorder="1" applyAlignment="1">
      <alignment horizontal="center" vertical="center" wrapText="1"/>
    </xf>
    <xf numFmtId="0" fontId="53" fillId="0" borderId="28" xfId="1" applyNumberFormat="1" applyFont="1" applyFill="1" applyBorder="1" applyAlignment="1">
      <alignment horizontal="center" vertical="center" wrapText="1"/>
    </xf>
    <xf numFmtId="0" fontId="55" fillId="0" borderId="93" xfId="1" applyFont="1" applyFill="1" applyBorder="1" applyAlignment="1"/>
    <xf numFmtId="0" fontId="55" fillId="0" borderId="94" xfId="1" applyFont="1" applyFill="1" applyBorder="1" applyAlignment="1"/>
    <xf numFmtId="0" fontId="55" fillId="0" borderId="95" xfId="1" applyFont="1" applyFill="1" applyBorder="1" applyAlignment="1"/>
    <xf numFmtId="0" fontId="53" fillId="0" borderId="29" xfId="1" applyNumberFormat="1" applyFont="1" applyFill="1" applyBorder="1" applyAlignment="1">
      <alignment horizontal="center" vertical="center"/>
    </xf>
    <xf numFmtId="0" fontId="44" fillId="0" borderId="27" xfId="1" applyFont="1" applyFill="1" applyBorder="1" applyAlignment="1">
      <alignment vertical="center" wrapText="1"/>
    </xf>
    <xf numFmtId="0" fontId="55" fillId="0" borderId="97" xfId="1" applyFont="1" applyFill="1" applyBorder="1" applyAlignment="1"/>
    <xf numFmtId="0" fontId="46" fillId="0" borderId="99" xfId="1" applyNumberFormat="1" applyFont="1" applyFill="1" applyBorder="1" applyAlignment="1">
      <alignment horizontal="center" vertical="center"/>
    </xf>
    <xf numFmtId="0" fontId="44" fillId="0" borderId="100" xfId="1" applyFont="1" applyFill="1" applyBorder="1" applyAlignment="1">
      <alignment vertical="center" wrapText="1"/>
    </xf>
    <xf numFmtId="0" fontId="46" fillId="0" borderId="97" xfId="1" applyFont="1" applyFill="1" applyBorder="1" applyAlignment="1"/>
    <xf numFmtId="0" fontId="58" fillId="0" borderId="97" xfId="1" applyFont="1" applyFill="1" applyBorder="1" applyAlignment="1"/>
    <xf numFmtId="0" fontId="58" fillId="0" borderId="99" xfId="1" applyNumberFormat="1" applyFont="1" applyFill="1" applyBorder="1" applyAlignment="1">
      <alignment horizontal="center" vertical="center"/>
    </xf>
    <xf numFmtId="0" fontId="58" fillId="0" borderId="101" xfId="1" applyFont="1" applyFill="1" applyBorder="1" applyAlignment="1"/>
    <xf numFmtId="0" fontId="58" fillId="0" borderId="102" xfId="1" applyFont="1" applyFill="1" applyBorder="1" applyAlignment="1"/>
    <xf numFmtId="0" fontId="58" fillId="0" borderId="103" xfId="1" applyFont="1" applyFill="1" applyBorder="1" applyAlignment="1"/>
    <xf numFmtId="0" fontId="58" fillId="0" borderId="29" xfId="1" applyNumberFormat="1" applyFont="1" applyFill="1" applyBorder="1" applyAlignment="1">
      <alignment horizontal="center" vertical="center"/>
    </xf>
    <xf numFmtId="0" fontId="56" fillId="0" borderId="104" xfId="1" applyFont="1" applyFill="1" applyBorder="1" applyAlignment="1">
      <alignment horizontal="center" vertical="center"/>
    </xf>
    <xf numFmtId="0" fontId="4" fillId="0" borderId="100" xfId="1" applyFont="1" applyFill="1" applyBorder="1" applyAlignment="1">
      <alignment vertical="center" wrapText="1"/>
    </xf>
    <xf numFmtId="0" fontId="46" fillId="0" borderId="23" xfId="1" applyNumberFormat="1" applyFont="1" applyFill="1" applyBorder="1" applyAlignment="1">
      <alignment horizontal="center" vertical="center" wrapText="1"/>
    </xf>
    <xf numFmtId="0" fontId="46" fillId="0" borderId="104" xfId="1" applyFont="1" applyFill="1" applyBorder="1" applyAlignment="1">
      <alignment horizontal="center" vertical="center" wrapText="1"/>
    </xf>
    <xf numFmtId="0" fontId="46" fillId="0" borderId="60" xfId="1" applyFont="1" applyFill="1" applyBorder="1" applyAlignment="1">
      <alignment horizontal="center" vertical="center" wrapText="1"/>
    </xf>
    <xf numFmtId="0" fontId="46" fillId="0" borderId="36" xfId="1" applyFont="1" applyFill="1" applyBorder="1" applyAlignment="1">
      <alignment horizontal="center" vertical="center" wrapText="1"/>
    </xf>
    <xf numFmtId="0" fontId="46" fillId="0" borderId="38" xfId="1" applyNumberFormat="1" applyFont="1" applyFill="1" applyBorder="1" applyAlignment="1">
      <alignment horizontal="center" vertical="center" shrinkToFit="1"/>
    </xf>
    <xf numFmtId="0" fontId="46" fillId="0" borderId="111" xfId="1" applyNumberFormat="1" applyFont="1" applyFill="1" applyBorder="1" applyAlignment="1">
      <alignment horizontal="center" vertical="center" shrinkToFit="1"/>
    </xf>
    <xf numFmtId="0" fontId="46" fillId="0" borderId="112" xfId="1" applyNumberFormat="1" applyFont="1" applyFill="1" applyBorder="1" applyAlignment="1">
      <alignment horizontal="center" vertical="center" shrinkToFit="1"/>
    </xf>
    <xf numFmtId="0" fontId="46" fillId="0" borderId="78" xfId="1" applyNumberFormat="1" applyFont="1" applyFill="1" applyBorder="1" applyAlignment="1">
      <alignment horizontal="center" vertical="top" wrapText="1"/>
    </xf>
    <xf numFmtId="0" fontId="46" fillId="0" borderId="75" xfId="1" applyNumberFormat="1" applyFont="1" applyFill="1" applyBorder="1" applyAlignment="1">
      <alignment horizontal="center" vertical="top" wrapText="1"/>
    </xf>
    <xf numFmtId="0" fontId="46" fillId="0" borderId="113" xfId="1" applyNumberFormat="1" applyFont="1" applyFill="1" applyBorder="1" applyAlignment="1">
      <alignment horizontal="center" vertical="top" wrapText="1"/>
    </xf>
    <xf numFmtId="0" fontId="46" fillId="0" borderId="13" xfId="1" applyNumberFormat="1" applyFont="1" applyFill="1" applyBorder="1" applyAlignment="1">
      <alignment horizontal="center" vertical="top" wrapText="1"/>
    </xf>
    <xf numFmtId="0" fontId="59" fillId="0" borderId="0" xfId="1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>
      <alignment vertical="top"/>
    </xf>
    <xf numFmtId="0" fontId="56" fillId="0" borderId="56" xfId="1" applyFont="1" applyFill="1" applyBorder="1" applyAlignment="1">
      <alignment horizontal="center" vertical="center"/>
    </xf>
    <xf numFmtId="0" fontId="60" fillId="0" borderId="54" xfId="1" applyNumberFormat="1" applyFont="1" applyFill="1" applyBorder="1" applyAlignment="1">
      <alignment horizontal="center" vertical="center" wrapText="1"/>
    </xf>
    <xf numFmtId="0" fontId="60" fillId="0" borderId="23" xfId="1" applyNumberFormat="1" applyFont="1" applyFill="1" applyBorder="1" applyAlignment="1">
      <alignment horizontal="center" vertical="center"/>
    </xf>
    <xf numFmtId="0" fontId="60" fillId="0" borderId="47" xfId="1" applyNumberFormat="1" applyFont="1" applyFill="1" applyBorder="1" applyAlignment="1">
      <alignment horizontal="center" vertical="center"/>
    </xf>
    <xf numFmtId="0" fontId="60" fillId="0" borderId="55" xfId="1" applyNumberFormat="1" applyFont="1" applyFill="1" applyBorder="1" applyAlignment="1">
      <alignment horizontal="center" vertical="center"/>
    </xf>
    <xf numFmtId="0" fontId="60" fillId="0" borderId="28" xfId="1" applyNumberFormat="1" applyFont="1" applyFill="1" applyBorder="1" applyAlignment="1">
      <alignment horizontal="center" vertical="center"/>
    </xf>
    <xf numFmtId="0" fontId="60" fillId="0" borderId="57" xfId="1" applyNumberFormat="1" applyFont="1" applyFill="1" applyBorder="1" applyAlignment="1">
      <alignment horizontal="center" vertical="center" wrapText="1"/>
    </xf>
    <xf numFmtId="0" fontId="60" fillId="0" borderId="55" xfId="1" applyNumberFormat="1" applyFont="1" applyFill="1" applyBorder="1" applyAlignment="1">
      <alignment horizontal="center" vertical="center" wrapText="1"/>
    </xf>
    <xf numFmtId="49" fontId="60" fillId="0" borderId="55" xfId="1" applyNumberFormat="1" applyFont="1" applyFill="1" applyBorder="1" applyAlignment="1">
      <alignment horizontal="center"/>
    </xf>
    <xf numFmtId="0" fontId="60" fillId="0" borderId="58" xfId="1" applyNumberFormat="1" applyFont="1" applyFill="1" applyBorder="1" applyAlignment="1">
      <alignment horizontal="center" vertical="center" wrapText="1"/>
    </xf>
    <xf numFmtId="0" fontId="60" fillId="0" borderId="29" xfId="1" applyNumberFormat="1" applyFont="1" applyFill="1" applyBorder="1" applyAlignment="1">
      <alignment horizontal="center" vertical="center"/>
    </xf>
    <xf numFmtId="0" fontId="4" fillId="0" borderId="74" xfId="1" applyFont="1" applyFill="1" applyBorder="1" applyAlignment="1">
      <alignment vertical="center" wrapText="1"/>
    </xf>
    <xf numFmtId="0" fontId="4" fillId="0" borderId="54" xfId="1" applyNumberFormat="1" applyFont="1" applyFill="1" applyBorder="1" applyAlignment="1">
      <alignment horizontal="center" vertical="center" wrapText="1"/>
    </xf>
    <xf numFmtId="0" fontId="4" fillId="0" borderId="23" xfId="1" applyNumberFormat="1" applyFont="1" applyFill="1" applyBorder="1" applyAlignment="1">
      <alignment horizontal="center" vertical="center"/>
    </xf>
    <xf numFmtId="0" fontId="4" fillId="0" borderId="47" xfId="1" applyNumberFormat="1" applyFont="1" applyFill="1" applyBorder="1" applyAlignment="1">
      <alignment horizontal="center" vertical="center"/>
    </xf>
    <xf numFmtId="0" fontId="4" fillId="0" borderId="55" xfId="1" applyNumberFormat="1" applyFont="1" applyFill="1" applyBorder="1" applyAlignment="1">
      <alignment horizontal="center" vertical="center"/>
    </xf>
    <xf numFmtId="0" fontId="4" fillId="0" borderId="28" xfId="1" applyNumberFormat="1" applyFont="1" applyFill="1" applyBorder="1" applyAlignment="1">
      <alignment horizontal="center" vertical="center"/>
    </xf>
    <xf numFmtId="0" fontId="4" fillId="0" borderId="57" xfId="1" applyNumberFormat="1" applyFont="1" applyFill="1" applyBorder="1" applyAlignment="1">
      <alignment horizontal="center" vertical="center" wrapText="1"/>
    </xf>
    <xf numFmtId="0" fontId="4" fillId="0" borderId="55" xfId="1" applyNumberFormat="1" applyFont="1" applyFill="1" applyBorder="1" applyAlignment="1">
      <alignment horizontal="center" vertical="center" wrapText="1"/>
    </xf>
    <xf numFmtId="49" fontId="4" fillId="0" borderId="55" xfId="1" applyNumberFormat="1" applyFont="1" applyFill="1" applyBorder="1" applyAlignment="1">
      <alignment horizontal="center"/>
    </xf>
    <xf numFmtId="0" fontId="4" fillId="0" borderId="58" xfId="1" applyNumberFormat="1" applyFont="1" applyFill="1" applyBorder="1" applyAlignment="1">
      <alignment horizontal="center" vertical="center" wrapText="1"/>
    </xf>
    <xf numFmtId="0" fontId="36" fillId="0" borderId="55" xfId="1" applyNumberFormat="1" applyFont="1" applyFill="1" applyBorder="1" applyAlignment="1">
      <alignment horizontal="center" vertical="center"/>
    </xf>
    <xf numFmtId="0" fontId="36" fillId="0" borderId="29" xfId="1" applyNumberFormat="1" applyFont="1" applyFill="1" applyBorder="1" applyAlignment="1">
      <alignment horizontal="center" vertical="center"/>
    </xf>
    <xf numFmtId="0" fontId="56" fillId="0" borderId="43" xfId="1" applyFont="1" applyFill="1" applyBorder="1" applyAlignment="1">
      <alignment horizontal="center" vertical="center"/>
    </xf>
    <xf numFmtId="0" fontId="46" fillId="0" borderId="114" xfId="1" applyFont="1" applyFill="1" applyBorder="1"/>
    <xf numFmtId="0" fontId="46" fillId="0" borderId="64" xfId="1" applyNumberFormat="1" applyFont="1" applyFill="1" applyBorder="1" applyAlignment="1">
      <alignment horizontal="center" vertical="center" wrapText="1"/>
    </xf>
    <xf numFmtId="0" fontId="46" fillId="0" borderId="47" xfId="1" applyFont="1" applyFill="1" applyBorder="1"/>
    <xf numFmtId="0" fontId="46" fillId="0" borderId="115" xfId="1" applyNumberFormat="1" applyFont="1" applyFill="1" applyBorder="1" applyAlignment="1">
      <alignment horizontal="center" vertical="center"/>
    </xf>
    <xf numFmtId="0" fontId="56" fillId="0" borderId="116" xfId="1" applyFont="1" applyFill="1" applyBorder="1" applyAlignment="1">
      <alignment horizontal="center" vertical="center"/>
    </xf>
    <xf numFmtId="0" fontId="46" fillId="0" borderId="114" xfId="1" applyNumberFormat="1" applyFont="1" applyFill="1" applyBorder="1" applyAlignment="1">
      <alignment horizontal="center" vertical="center"/>
    </xf>
    <xf numFmtId="0" fontId="46" fillId="0" borderId="117" xfId="1" applyNumberFormat="1" applyFont="1" applyFill="1" applyBorder="1" applyAlignment="1">
      <alignment horizontal="center" vertical="center"/>
    </xf>
    <xf numFmtId="0" fontId="46" fillId="0" borderId="118" xfId="1" applyNumberFormat="1" applyFont="1" applyFill="1" applyBorder="1" applyAlignment="1">
      <alignment horizontal="center" vertical="center"/>
    </xf>
    <xf numFmtId="0" fontId="53" fillId="0" borderId="118" xfId="1" applyNumberFormat="1" applyFont="1" applyFill="1" applyBorder="1" applyAlignment="1">
      <alignment horizontal="center" vertical="center"/>
    </xf>
    <xf numFmtId="0" fontId="52" fillId="0" borderId="118" xfId="1" applyFont="1" applyFill="1" applyBorder="1" applyAlignment="1">
      <alignment horizontal="center" vertical="center" wrapText="1"/>
    </xf>
    <xf numFmtId="0" fontId="53" fillId="0" borderId="119" xfId="1" applyNumberFormat="1" applyFont="1" applyFill="1" applyBorder="1" applyAlignment="1">
      <alignment horizontal="center" vertical="center" wrapText="1"/>
    </xf>
    <xf numFmtId="0" fontId="46" fillId="0" borderId="118" xfId="1" applyNumberFormat="1" applyFont="1" applyFill="1" applyBorder="1" applyAlignment="1">
      <alignment horizontal="center" vertical="center" wrapText="1"/>
    </xf>
    <xf numFmtId="0" fontId="46" fillId="0" borderId="120" xfId="1" applyNumberFormat="1" applyFont="1" applyFill="1" applyBorder="1" applyAlignment="1">
      <alignment horizontal="center" vertical="center" wrapText="1"/>
    </xf>
    <xf numFmtId="0" fontId="53" fillId="0" borderId="117" xfId="1" applyNumberFormat="1" applyFont="1" applyFill="1" applyBorder="1" applyAlignment="1">
      <alignment horizontal="center" vertical="center" wrapText="1"/>
    </xf>
    <xf numFmtId="0" fontId="46" fillId="0" borderId="121" xfId="1" applyNumberFormat="1" applyFont="1" applyFill="1" applyBorder="1" applyAlignment="1">
      <alignment horizontal="center" vertical="center"/>
    </xf>
    <xf numFmtId="0" fontId="46" fillId="0" borderId="122" xfId="1" applyNumberFormat="1" applyFont="1" applyFill="1" applyBorder="1" applyAlignment="1">
      <alignment horizontal="center" vertical="center"/>
    </xf>
    <xf numFmtId="0" fontId="53" fillId="0" borderId="115" xfId="1" applyNumberFormat="1" applyFont="1" applyFill="1" applyBorder="1" applyAlignment="1">
      <alignment horizontal="center" vertical="center"/>
    </xf>
    <xf numFmtId="0" fontId="52" fillId="0" borderId="115" xfId="1" applyFont="1" applyFill="1" applyBorder="1" applyAlignment="1">
      <alignment horizontal="center" vertical="center" wrapText="1"/>
    </xf>
    <xf numFmtId="0" fontId="53" fillId="0" borderId="123" xfId="1" applyNumberFormat="1" applyFont="1" applyFill="1" applyBorder="1" applyAlignment="1">
      <alignment horizontal="center" vertical="center" wrapText="1"/>
    </xf>
    <xf numFmtId="0" fontId="46" fillId="0" borderId="115" xfId="1" applyNumberFormat="1" applyFont="1" applyFill="1" applyBorder="1" applyAlignment="1">
      <alignment horizontal="center" vertical="center" wrapText="1"/>
    </xf>
    <xf numFmtId="0" fontId="46" fillId="0" borderId="124" xfId="1" applyNumberFormat="1" applyFont="1" applyFill="1" applyBorder="1" applyAlignment="1">
      <alignment horizontal="center" vertical="center" wrapText="1"/>
    </xf>
    <xf numFmtId="0" fontId="53" fillId="0" borderId="122" xfId="1" applyNumberFormat="1" applyFont="1" applyFill="1" applyBorder="1" applyAlignment="1">
      <alignment horizontal="center" vertical="center" wrapText="1"/>
    </xf>
    <xf numFmtId="0" fontId="46" fillId="0" borderId="63" xfId="1" applyNumberFormat="1" applyFont="1" applyFill="1" applyBorder="1" applyAlignment="1">
      <alignment horizontal="center" vertical="center"/>
    </xf>
    <xf numFmtId="0" fontId="46" fillId="0" borderId="65" xfId="1" applyNumberFormat="1" applyFont="1" applyFill="1" applyBorder="1" applyAlignment="1">
      <alignment horizontal="center" vertical="center"/>
    </xf>
    <xf numFmtId="0" fontId="46" fillId="0" borderId="64" xfId="1" applyNumberFormat="1" applyFont="1" applyFill="1" applyBorder="1" applyAlignment="1">
      <alignment horizontal="center" vertical="center"/>
    </xf>
    <xf numFmtId="0" fontId="53" fillId="0" borderId="64" xfId="1" applyNumberFormat="1" applyFont="1" applyFill="1" applyBorder="1" applyAlignment="1">
      <alignment horizontal="center" vertical="center"/>
    </xf>
    <xf numFmtId="0" fontId="53" fillId="0" borderId="127" xfId="1" applyNumberFormat="1" applyFont="1" applyFill="1" applyBorder="1" applyAlignment="1">
      <alignment horizontal="center" vertical="center" wrapText="1"/>
    </xf>
    <xf numFmtId="0" fontId="46" fillId="0" borderId="66" xfId="1" applyNumberFormat="1" applyFont="1" applyFill="1" applyBorder="1" applyAlignment="1">
      <alignment horizontal="center" vertical="center" wrapText="1"/>
    </xf>
    <xf numFmtId="0" fontId="53" fillId="0" borderId="65" xfId="1" applyNumberFormat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vertical="center" wrapText="1"/>
    </xf>
    <xf numFmtId="0" fontId="46" fillId="0" borderId="64" xfId="1" applyFont="1" applyFill="1" applyBorder="1" applyAlignment="1">
      <alignment vertical="center"/>
    </xf>
    <xf numFmtId="0" fontId="46" fillId="0" borderId="0" xfId="1" applyFont="1" applyFill="1" applyBorder="1" applyAlignment="1">
      <alignment vertical="center"/>
    </xf>
    <xf numFmtId="0" fontId="46" fillId="0" borderId="133" xfId="1" applyNumberFormat="1" applyFont="1" applyFill="1" applyBorder="1" applyAlignment="1">
      <alignment horizontal="center" vertical="center"/>
    </xf>
    <xf numFmtId="0" fontId="46" fillId="0" borderId="104" xfId="1" applyNumberFormat="1" applyFont="1" applyFill="1" applyBorder="1" applyAlignment="1">
      <alignment horizontal="center" vertical="center" wrapText="1" shrinkToFit="1"/>
    </xf>
    <xf numFmtId="0" fontId="46" fillId="0" borderId="104" xfId="1" applyNumberFormat="1" applyFont="1" applyFill="1" applyBorder="1" applyAlignment="1">
      <alignment horizontal="center" vertical="center" shrinkToFit="1"/>
    </xf>
    <xf numFmtId="0" fontId="46" fillId="0" borderId="134" xfId="1" applyNumberFormat="1" applyFont="1" applyFill="1" applyBorder="1" applyAlignment="1">
      <alignment horizontal="center" vertical="center" shrinkToFit="1"/>
    </xf>
    <xf numFmtId="0" fontId="46" fillId="0" borderId="104" xfId="1" applyFont="1" applyFill="1" applyBorder="1" applyAlignment="1">
      <alignment horizontal="center" vertical="center"/>
    </xf>
    <xf numFmtId="0" fontId="46" fillId="0" borderId="17" xfId="1" applyFont="1" applyFill="1" applyBorder="1" applyAlignment="1">
      <alignment horizontal="center" vertical="center"/>
    </xf>
    <xf numFmtId="1" fontId="46" fillId="0" borderId="135" xfId="1" applyNumberFormat="1" applyFont="1" applyFill="1" applyBorder="1" applyAlignment="1">
      <alignment horizontal="center" vertical="center" wrapText="1" shrinkToFit="1"/>
    </xf>
    <xf numFmtId="1" fontId="46" fillId="0" borderId="138" xfId="1" applyNumberFormat="1" applyFont="1" applyFill="1" applyBorder="1" applyAlignment="1">
      <alignment horizontal="center" vertical="center" shrinkToFit="1"/>
    </xf>
    <xf numFmtId="1" fontId="46" fillId="0" borderId="135" xfId="1" applyNumberFormat="1" applyFont="1" applyFill="1" applyBorder="1" applyAlignment="1">
      <alignment horizontal="center" vertical="center" shrinkToFit="1"/>
    </xf>
    <xf numFmtId="0" fontId="61" fillId="0" borderId="0" xfId="1" applyFont="1" applyFill="1" applyBorder="1" applyAlignment="1">
      <alignment vertical="center" textRotation="90"/>
    </xf>
    <xf numFmtId="0" fontId="39" fillId="0" borderId="0" xfId="1" applyFont="1" applyFill="1" applyBorder="1" applyAlignment="1">
      <alignment horizontal="center" vertical="top"/>
    </xf>
    <xf numFmtId="0" fontId="39" fillId="0" borderId="113" xfId="1" applyFont="1" applyFill="1" applyBorder="1" applyAlignment="1">
      <alignment horizontal="center" vertical="top"/>
    </xf>
    <xf numFmtId="1" fontId="52" fillId="0" borderId="47" xfId="1" applyNumberFormat="1" applyFont="1" applyFill="1" applyBorder="1" applyAlignment="1">
      <alignment horizontal="center" vertical="center"/>
    </xf>
    <xf numFmtId="0" fontId="52" fillId="0" borderId="48" xfId="1" applyNumberFormat="1" applyFont="1" applyFill="1" applyBorder="1" applyAlignment="1">
      <alignment horizontal="center" vertical="center"/>
    </xf>
    <xf numFmtId="0" fontId="52" fillId="0" borderId="46" xfId="1" applyNumberFormat="1" applyFont="1" applyFill="1" applyBorder="1" applyAlignment="1">
      <alignment horizontal="center" vertical="center"/>
    </xf>
    <xf numFmtId="0" fontId="52" fillId="0" borderId="49" xfId="1" applyNumberFormat="1" applyFont="1" applyFill="1" applyBorder="1" applyAlignment="1">
      <alignment horizontal="center" vertical="center"/>
    </xf>
    <xf numFmtId="0" fontId="52" fillId="0" borderId="45" xfId="1" applyNumberFormat="1" applyFont="1" applyFill="1" applyBorder="1" applyAlignment="1">
      <alignment horizontal="center" vertical="center"/>
    </xf>
    <xf numFmtId="0" fontId="52" fillId="0" borderId="47" xfId="1" applyNumberFormat="1" applyFont="1" applyFill="1" applyBorder="1" applyAlignment="1">
      <alignment horizontal="center" vertical="center"/>
    </xf>
    <xf numFmtId="0" fontId="52" fillId="0" borderId="54" xfId="1" applyNumberFormat="1" applyFont="1" applyFill="1" applyBorder="1" applyAlignment="1">
      <alignment horizontal="center" vertical="center"/>
    </xf>
    <xf numFmtId="1" fontId="52" fillId="0" borderId="55" xfId="1" applyNumberFormat="1" applyFont="1" applyFill="1" applyBorder="1" applyAlignment="1">
      <alignment horizontal="center" vertical="center"/>
    </xf>
    <xf numFmtId="0" fontId="52" fillId="0" borderId="55" xfId="1" applyNumberFormat="1" applyFont="1" applyFill="1" applyBorder="1" applyAlignment="1">
      <alignment horizontal="center" vertical="center"/>
    </xf>
    <xf numFmtId="0" fontId="52" fillId="0" borderId="23" xfId="1" applyNumberFormat="1" applyFont="1" applyFill="1" applyBorder="1" applyAlignment="1">
      <alignment horizontal="center" vertical="center"/>
    </xf>
    <xf numFmtId="0" fontId="52" fillId="0" borderId="28" xfId="1" applyNumberFormat="1" applyFont="1" applyFill="1" applyBorder="1" applyAlignment="1">
      <alignment horizontal="center" vertical="center"/>
    </xf>
    <xf numFmtId="0" fontId="52" fillId="0" borderId="53" xfId="1" applyNumberFormat="1" applyFont="1" applyFill="1" applyBorder="1" applyAlignment="1">
      <alignment horizontal="center" vertical="center"/>
    </xf>
    <xf numFmtId="0" fontId="39" fillId="0" borderId="0" xfId="1" applyFont="1" applyFill="1" applyBorder="1" applyAlignment="1">
      <alignment horizontal="center"/>
    </xf>
    <xf numFmtId="0" fontId="29" fillId="0" borderId="0" xfId="1" applyFont="1" applyFill="1" applyBorder="1"/>
    <xf numFmtId="1" fontId="52" fillId="0" borderId="53" xfId="1" applyNumberFormat="1" applyFont="1" applyFill="1" applyBorder="1" applyAlignment="1">
      <alignment horizontal="center" vertical="center"/>
    </xf>
    <xf numFmtId="49" fontId="52" fillId="0" borderId="54" xfId="1" applyNumberFormat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vertical="center"/>
    </xf>
    <xf numFmtId="0" fontId="29" fillId="0" borderId="0" xfId="1" applyFont="1" applyFill="1" applyBorder="1" applyAlignment="1"/>
    <xf numFmtId="0" fontId="52" fillId="0" borderId="20" xfId="1" applyNumberFormat="1" applyFont="1" applyFill="1" applyBorder="1" applyAlignment="1">
      <alignment horizontal="center" vertical="center"/>
    </xf>
    <xf numFmtId="0" fontId="52" fillId="0" borderId="24" xfId="1" applyNumberFormat="1" applyFont="1" applyFill="1" applyBorder="1" applyAlignment="1">
      <alignment horizontal="center" vertical="center"/>
    </xf>
    <xf numFmtId="0" fontId="52" fillId="0" borderId="31" xfId="1" applyNumberFormat="1" applyFont="1" applyFill="1" applyBorder="1" applyAlignment="1">
      <alignment horizontal="center" vertical="center"/>
    </xf>
    <xf numFmtId="0" fontId="52" fillId="0" borderId="21" xfId="1" applyNumberFormat="1" applyFont="1" applyFill="1" applyBorder="1" applyAlignment="1">
      <alignment horizontal="center" vertical="center"/>
    </xf>
    <xf numFmtId="0" fontId="52" fillId="0" borderId="143" xfId="1" applyNumberFormat="1" applyFont="1" applyFill="1" applyBorder="1" applyAlignment="1">
      <alignment horizontal="center" vertical="center"/>
    </xf>
    <xf numFmtId="0" fontId="52" fillId="0" borderId="144" xfId="1" applyNumberFormat="1" applyFont="1" applyFill="1" applyBorder="1" applyAlignment="1">
      <alignment horizontal="center" vertical="center"/>
    </xf>
    <xf numFmtId="0" fontId="52" fillId="0" borderId="145" xfId="1" applyNumberFormat="1" applyFont="1" applyFill="1" applyBorder="1" applyAlignment="1">
      <alignment horizontal="center" vertical="center"/>
    </xf>
    <xf numFmtId="0" fontId="29" fillId="0" borderId="0" xfId="1" applyNumberFormat="1" applyFont="1" applyFill="1" applyBorder="1" applyAlignment="1"/>
    <xf numFmtId="0" fontId="43" fillId="0" borderId="0" xfId="1" applyNumberFormat="1" applyFont="1" applyFill="1" applyBorder="1" applyAlignment="1"/>
    <xf numFmtId="0" fontId="43" fillId="0" borderId="0" xfId="1" applyNumberFormat="1" applyFont="1" applyFill="1" applyBorder="1"/>
    <xf numFmtId="49" fontId="43" fillId="0" borderId="0" xfId="1" applyNumberFormat="1" applyFont="1" applyFill="1" applyBorder="1"/>
    <xf numFmtId="0" fontId="29" fillId="0" borderId="0" xfId="1" applyNumberFormat="1" applyFont="1" applyFill="1" applyBorder="1"/>
    <xf numFmtId="49" fontId="31" fillId="0" borderId="0" xfId="1" applyNumberFormat="1" applyFont="1" applyFill="1" applyBorder="1" applyAlignment="1">
      <alignment vertical="center" wrapText="1"/>
    </xf>
    <xf numFmtId="0" fontId="31" fillId="0" borderId="0" xfId="1" applyFont="1" applyFill="1" applyBorder="1" applyAlignment="1">
      <alignment horizontal="left" vertical="center"/>
    </xf>
    <xf numFmtId="0" fontId="62" fillId="0" borderId="0" xfId="1" applyFont="1" applyFill="1" applyBorder="1"/>
    <xf numFmtId="0" fontId="43" fillId="0" borderId="0" xfId="1" applyFont="1" applyFill="1" applyBorder="1" applyAlignment="1"/>
    <xf numFmtId="0" fontId="43" fillId="0" borderId="0" xfId="1" applyFont="1" applyFill="1" applyAlignment="1"/>
    <xf numFmtId="0" fontId="43" fillId="0" borderId="0" xfId="1" applyFont="1" applyFill="1" applyAlignment="1">
      <alignment horizontal="center"/>
    </xf>
    <xf numFmtId="49" fontId="63" fillId="0" borderId="0" xfId="1" applyNumberFormat="1" applyFont="1" applyFill="1" applyBorder="1" applyAlignment="1">
      <alignment horizontal="left" wrapText="1"/>
    </xf>
    <xf numFmtId="49" fontId="43" fillId="0" borderId="0" xfId="1" applyNumberFormat="1" applyFont="1" applyFill="1" applyBorder="1" applyAlignment="1">
      <alignment horizontal="center" wrapText="1"/>
    </xf>
    <xf numFmtId="0" fontId="43" fillId="0" borderId="0" xfId="1" applyFont="1" applyFill="1" applyBorder="1" applyAlignment="1">
      <alignment wrapText="1"/>
    </xf>
    <xf numFmtId="49" fontId="65" fillId="0" borderId="0" xfId="1" applyNumberFormat="1" applyFont="1" applyFill="1" applyBorder="1" applyAlignment="1">
      <alignment horizontal="left" wrapText="1"/>
    </xf>
    <xf numFmtId="0" fontId="62" fillId="0" borderId="0" xfId="1" applyNumberFormat="1" applyFont="1" applyFill="1" applyBorder="1" applyAlignment="1">
      <alignment horizontal="center" wrapText="1"/>
    </xf>
    <xf numFmtId="0" fontId="66" fillId="0" borderId="0" xfId="1" applyNumberFormat="1" applyFont="1" applyFill="1" applyBorder="1" applyAlignment="1">
      <alignment horizontal="center" wrapText="1"/>
    </xf>
    <xf numFmtId="0" fontId="32" fillId="0" borderId="0" xfId="1" applyNumberFormat="1" applyFont="1" applyFill="1" applyBorder="1" applyAlignment="1">
      <alignment horizontal="center" wrapText="1"/>
    </xf>
    <xf numFmtId="49" fontId="32" fillId="0" borderId="0" xfId="1" applyNumberFormat="1" applyFont="1" applyFill="1" applyBorder="1" applyAlignment="1">
      <alignment horizontal="left" wrapText="1"/>
    </xf>
    <xf numFmtId="49" fontId="66" fillId="0" borderId="0" xfId="1" applyNumberFormat="1" applyFont="1" applyFill="1" applyBorder="1" applyAlignment="1">
      <alignment horizontal="center" wrapText="1"/>
    </xf>
    <xf numFmtId="49" fontId="32" fillId="0" borderId="0" xfId="1" applyNumberFormat="1" applyFont="1" applyFill="1" applyBorder="1" applyAlignment="1">
      <alignment horizontal="center" wrapText="1"/>
    </xf>
    <xf numFmtId="49" fontId="62" fillId="0" borderId="0" xfId="1" applyNumberFormat="1" applyFont="1" applyFill="1" applyBorder="1" applyAlignment="1">
      <alignment horizontal="center" wrapText="1"/>
    </xf>
    <xf numFmtId="0" fontId="66" fillId="0" borderId="0" xfId="1" applyFont="1" applyFill="1" applyBorder="1"/>
    <xf numFmtId="0" fontId="67" fillId="0" borderId="0" xfId="1" applyFont="1" applyFill="1" applyBorder="1" applyAlignment="1">
      <alignment vertical="center"/>
    </xf>
    <xf numFmtId="49" fontId="67" fillId="0" borderId="0" xfId="1" applyNumberFormat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>
      <alignment vertical="center"/>
    </xf>
    <xf numFmtId="49" fontId="67" fillId="0" borderId="0" xfId="1" applyNumberFormat="1" applyFont="1" applyFill="1" applyBorder="1" applyAlignment="1" applyProtection="1">
      <alignment horizontal="center" vertical="center"/>
    </xf>
    <xf numFmtId="0" fontId="67" fillId="0" borderId="0" xfId="1" applyFont="1" applyFill="1" applyBorder="1" applyAlignment="1" applyProtection="1">
      <alignment vertical="center"/>
    </xf>
    <xf numFmtId="0" fontId="68" fillId="0" borderId="0" xfId="1" applyFont="1" applyFill="1"/>
    <xf numFmtId="49" fontId="4" fillId="0" borderId="0" xfId="1" applyNumberFormat="1" applyFont="1" applyFill="1" applyBorder="1" applyAlignment="1" applyProtection="1">
      <alignment horizontal="left" vertical="center"/>
    </xf>
    <xf numFmtId="49" fontId="56" fillId="0" borderId="0" xfId="1" applyNumberFormat="1" applyFont="1" applyFill="1" applyBorder="1" applyAlignment="1" applyProtection="1">
      <alignment horizontal="left" vertical="center"/>
    </xf>
    <xf numFmtId="0" fontId="67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vertical="top" wrapText="1"/>
    </xf>
    <xf numFmtId="0" fontId="22" fillId="0" borderId="0" xfId="1" applyNumberFormat="1" applyFont="1" applyFill="1" applyBorder="1" applyAlignment="1">
      <alignment vertical="top" wrapText="1"/>
    </xf>
    <xf numFmtId="0" fontId="70" fillId="0" borderId="0" xfId="1" applyFont="1" applyFill="1" applyBorder="1" applyAlignment="1">
      <alignment horizontal="left" vertical="top" wrapText="1"/>
    </xf>
    <xf numFmtId="49" fontId="71" fillId="0" borderId="0" xfId="1" applyNumberFormat="1" applyFont="1" applyFill="1" applyBorder="1" applyAlignment="1">
      <alignment horizontal="left" vertical="center"/>
    </xf>
    <xf numFmtId="49" fontId="70" fillId="0" borderId="0" xfId="1" applyNumberFormat="1" applyFont="1" applyFill="1" applyBorder="1" applyAlignment="1">
      <alignment horizontal="left"/>
    </xf>
    <xf numFmtId="0" fontId="27" fillId="0" borderId="0" xfId="1" applyFont="1" applyFill="1" applyAlignment="1">
      <alignment horizontal="left"/>
    </xf>
    <xf numFmtId="0" fontId="72" fillId="0" borderId="0" xfId="1" applyFont="1" applyFill="1" applyAlignment="1">
      <alignment horizontal="left" vertical="center"/>
    </xf>
    <xf numFmtId="0" fontId="73" fillId="0" borderId="1" xfId="1" applyFont="1" applyFill="1" applyBorder="1" applyAlignment="1">
      <alignment horizontal="left" vertical="center"/>
    </xf>
    <xf numFmtId="0" fontId="73" fillId="0" borderId="146" xfId="1" applyFont="1" applyFill="1" applyBorder="1" applyAlignment="1">
      <alignment horizontal="left" vertical="center"/>
    </xf>
    <xf numFmtId="0" fontId="74" fillId="0" borderId="146" xfId="1" applyFont="1" applyFill="1" applyBorder="1" applyAlignment="1">
      <alignment horizontal="left" vertical="center"/>
    </xf>
    <xf numFmtId="0" fontId="75" fillId="0" borderId="146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left" vertical="center"/>
    </xf>
    <xf numFmtId="0" fontId="70" fillId="0" borderId="0" xfId="1" applyFont="1" applyFill="1" applyAlignment="1">
      <alignment horizontal="left" vertical="center"/>
    </xf>
    <xf numFmtId="0" fontId="27" fillId="0" borderId="0" xfId="1" applyFont="1" applyFill="1" applyAlignment="1">
      <alignment horizontal="left" vertical="center"/>
    </xf>
    <xf numFmtId="0" fontId="76" fillId="0" borderId="0" xfId="1" applyFont="1" applyFill="1" applyBorder="1" applyAlignment="1">
      <alignment horizontal="left" vertical="center"/>
    </xf>
    <xf numFmtId="0" fontId="14" fillId="0" borderId="0" xfId="1" applyFont="1" applyFill="1" applyAlignment="1"/>
    <xf numFmtId="0" fontId="77" fillId="0" borderId="2" xfId="1" applyFont="1" applyFill="1" applyBorder="1" applyAlignment="1">
      <alignment horizontal="left" vertical="center"/>
    </xf>
    <xf numFmtId="0" fontId="78" fillId="0" borderId="2" xfId="1" applyFont="1" applyFill="1" applyBorder="1" applyAlignment="1">
      <alignment horizontal="left" vertical="center"/>
    </xf>
    <xf numFmtId="0" fontId="73" fillId="0" borderId="2" xfId="1" applyFont="1" applyFill="1" applyBorder="1" applyAlignment="1">
      <alignment horizontal="left" vertical="center"/>
    </xf>
    <xf numFmtId="0" fontId="70" fillId="0" borderId="0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left" wrapText="1"/>
    </xf>
    <xf numFmtId="0" fontId="70" fillId="0" borderId="0" xfId="1" applyNumberFormat="1" applyFont="1" applyFill="1" applyBorder="1" applyAlignment="1">
      <alignment horizontal="left" vertical="center"/>
    </xf>
    <xf numFmtId="0" fontId="70" fillId="0" borderId="0" xfId="1" applyNumberFormat="1" applyFont="1" applyFill="1" applyBorder="1" applyAlignment="1">
      <alignment horizontal="left"/>
    </xf>
    <xf numFmtId="0" fontId="72" fillId="0" borderId="2" xfId="1" applyFont="1" applyFill="1" applyBorder="1" applyAlignment="1">
      <alignment horizontal="left" vertical="center"/>
    </xf>
    <xf numFmtId="0" fontId="72" fillId="0" borderId="2" xfId="1" applyFont="1" applyFill="1" applyBorder="1" applyAlignment="1">
      <alignment vertical="center"/>
    </xf>
    <xf numFmtId="0" fontId="74" fillId="0" borderId="0" xfId="1" applyFont="1" applyFill="1" applyBorder="1" applyAlignment="1">
      <alignment horizontal="left" vertical="center"/>
    </xf>
    <xf numFmtId="0" fontId="75" fillId="0" borderId="0" xfId="1" applyFont="1" applyFill="1" applyBorder="1" applyAlignment="1">
      <alignment horizontal="left" vertical="center"/>
    </xf>
    <xf numFmtId="0" fontId="57" fillId="0" borderId="0" xfId="1" applyFont="1" applyFill="1" applyBorder="1" applyAlignment="1">
      <alignment horizontal="center" vertical="justify"/>
    </xf>
    <xf numFmtId="0" fontId="73" fillId="0" borderId="147" xfId="1" applyFont="1" applyFill="1" applyBorder="1" applyAlignment="1">
      <alignment horizontal="left" vertical="center"/>
    </xf>
    <xf numFmtId="0" fontId="74" fillId="0" borderId="147" xfId="1" applyFont="1" applyFill="1" applyBorder="1" applyAlignment="1">
      <alignment horizontal="left" vertical="center"/>
    </xf>
    <xf numFmtId="0" fontId="75" fillId="0" borderId="147" xfId="1" applyFont="1" applyFill="1" applyBorder="1" applyAlignment="1">
      <alignment horizontal="left" vertical="center"/>
    </xf>
    <xf numFmtId="0" fontId="82" fillId="0" borderId="0" xfId="1" applyFont="1" applyFill="1" applyAlignment="1">
      <alignment horizontal="center" vertical="center" textRotation="90"/>
    </xf>
    <xf numFmtId="0" fontId="37" fillId="0" borderId="21" xfId="1" applyFont="1" applyFill="1" applyBorder="1" applyAlignment="1">
      <alignment horizontal="center" vertical="center" textRotation="90" wrapText="1"/>
    </xf>
    <xf numFmtId="0" fontId="83" fillId="0" borderId="148" xfId="1" applyFont="1" applyFill="1" applyBorder="1" applyAlignment="1">
      <alignment horizontal="center" vertical="center"/>
    </xf>
    <xf numFmtId="0" fontId="83" fillId="0" borderId="38" xfId="1" applyNumberFormat="1" applyFont="1" applyFill="1" applyBorder="1" applyAlignment="1">
      <alignment horizontal="center" vertical="center"/>
    </xf>
    <xf numFmtId="0" fontId="83" fillId="0" borderId="37" xfId="1" applyNumberFormat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vertical="top"/>
    </xf>
    <xf numFmtId="0" fontId="64" fillId="0" borderId="47" xfId="1" applyFont="1" applyFill="1" applyBorder="1" applyAlignment="1">
      <alignment horizontal="center" vertical="center"/>
    </xf>
    <xf numFmtId="0" fontId="4" fillId="0" borderId="47" xfId="1" applyNumberFormat="1" applyFont="1" applyFill="1" applyBorder="1" applyAlignment="1">
      <alignment horizontal="center" vertical="center" wrapText="1"/>
    </xf>
    <xf numFmtId="0" fontId="4" fillId="0" borderId="49" xfId="1" applyNumberFormat="1" applyFont="1" applyFill="1" applyBorder="1" applyAlignment="1">
      <alignment horizontal="center" vertical="center" wrapText="1"/>
    </xf>
    <xf numFmtId="0" fontId="64" fillId="0" borderId="48" xfId="1" applyNumberFormat="1" applyFont="1" applyFill="1" applyBorder="1" applyAlignment="1">
      <alignment horizontal="center" vertical="center" wrapText="1"/>
    </xf>
    <xf numFmtId="0" fontId="64" fillId="0" borderId="46" xfId="1" applyNumberFormat="1" applyFont="1" applyFill="1" applyBorder="1" applyAlignment="1">
      <alignment horizontal="center" vertical="center" wrapText="1"/>
    </xf>
    <xf numFmtId="0" fontId="64" fillId="0" borderId="44" xfId="1" applyNumberFormat="1" applyFont="1" applyFill="1" applyBorder="1" applyAlignment="1">
      <alignment horizontal="center" vertical="center" wrapText="1"/>
    </xf>
    <xf numFmtId="0" fontId="64" fillId="0" borderId="73" xfId="1" applyNumberFormat="1" applyFont="1" applyFill="1" applyBorder="1" applyAlignment="1">
      <alignment horizontal="center" vertical="center" wrapText="1"/>
    </xf>
    <xf numFmtId="0" fontId="64" fillId="0" borderId="55" xfId="1" applyNumberFormat="1" applyFont="1" applyFill="1" applyBorder="1" applyAlignment="1">
      <alignment horizontal="center" vertical="top" wrapText="1"/>
    </xf>
    <xf numFmtId="0" fontId="64" fillId="0" borderId="55" xfId="1" applyNumberFormat="1" applyFont="1" applyFill="1" applyBorder="1" applyAlignment="1">
      <alignment horizontal="center" vertical="center" wrapText="1"/>
    </xf>
    <xf numFmtId="0" fontId="64" fillId="0" borderId="23" xfId="1" applyNumberFormat="1" applyFont="1" applyFill="1" applyBorder="1" applyAlignment="1">
      <alignment horizontal="center" vertical="center" wrapText="1"/>
    </xf>
    <xf numFmtId="0" fontId="64" fillId="0" borderId="54" xfId="1" applyNumberFormat="1" applyFont="1" applyFill="1" applyBorder="1" applyAlignment="1">
      <alignment horizontal="center" vertical="top" wrapText="1"/>
    </xf>
    <xf numFmtId="0" fontId="64" fillId="0" borderId="28" xfId="1" applyNumberFormat="1" applyFont="1" applyFill="1" applyBorder="1" applyAlignment="1">
      <alignment horizontal="center" vertical="top" wrapText="1"/>
    </xf>
    <xf numFmtId="0" fontId="64" fillId="0" borderId="28" xfId="1" applyFont="1" applyFill="1" applyBorder="1" applyAlignment="1">
      <alignment horizontal="center" vertical="center"/>
    </xf>
    <xf numFmtId="0" fontId="64" fillId="0" borderId="54" xfId="1" applyNumberFormat="1" applyFont="1" applyFill="1" applyBorder="1" applyAlignment="1">
      <alignment horizontal="center" vertical="center" wrapText="1"/>
    </xf>
    <xf numFmtId="0" fontId="64" fillId="0" borderId="28" xfId="1" applyNumberFormat="1" applyFont="1" applyFill="1" applyBorder="1" applyAlignment="1">
      <alignment horizontal="center" vertical="center" wrapText="1"/>
    </xf>
    <xf numFmtId="0" fontId="64" fillId="0" borderId="78" xfId="1" applyFont="1" applyFill="1" applyBorder="1" applyAlignment="1">
      <alignment horizontal="center" vertical="center"/>
    </xf>
    <xf numFmtId="0" fontId="64" fillId="0" borderId="83" xfId="1" applyNumberFormat="1" applyFont="1" applyFill="1" applyBorder="1" applyAlignment="1">
      <alignment horizontal="center" vertical="center" wrapText="1" shrinkToFit="1"/>
    </xf>
    <xf numFmtId="0" fontId="64" fillId="0" borderId="71" xfId="1" applyNumberFormat="1" applyFont="1" applyFill="1" applyBorder="1" applyAlignment="1">
      <alignment horizontal="center" vertical="center" wrapText="1" shrinkToFit="1"/>
    </xf>
    <xf numFmtId="0" fontId="64" fillId="0" borderId="81" xfId="1" applyNumberFormat="1" applyFont="1" applyFill="1" applyBorder="1" applyAlignment="1">
      <alignment horizontal="center" vertical="center" wrapText="1" shrinkToFit="1"/>
    </xf>
    <xf numFmtId="0" fontId="64" fillId="0" borderId="70" xfId="1" applyNumberFormat="1" applyFont="1" applyFill="1" applyBorder="1" applyAlignment="1">
      <alignment horizontal="center" vertical="center" wrapText="1" shrinkToFit="1"/>
    </xf>
    <xf numFmtId="0" fontId="64" fillId="0" borderId="82" xfId="1" applyNumberFormat="1" applyFont="1" applyFill="1" applyBorder="1" applyAlignment="1">
      <alignment horizontal="center" vertical="center" wrapText="1" shrinkToFit="1"/>
    </xf>
    <xf numFmtId="0" fontId="64" fillId="0" borderId="69" xfId="1" applyNumberFormat="1" applyFont="1" applyFill="1" applyBorder="1" applyAlignment="1">
      <alignment horizontal="center" vertical="center" wrapText="1" shrinkToFit="1"/>
    </xf>
    <xf numFmtId="0" fontId="64" fillId="0" borderId="83" xfId="1" applyNumberFormat="1" applyFont="1" applyFill="1" applyBorder="1" applyAlignment="1">
      <alignment horizontal="center" vertical="center" shrinkToFit="1"/>
    </xf>
    <xf numFmtId="0" fontId="64" fillId="0" borderId="70" xfId="1" applyNumberFormat="1" applyFont="1" applyFill="1" applyBorder="1" applyAlignment="1">
      <alignment horizontal="center" vertical="center" shrinkToFit="1"/>
    </xf>
    <xf numFmtId="0" fontId="64" fillId="0" borderId="82" xfId="1" applyNumberFormat="1" applyFont="1" applyFill="1" applyBorder="1" applyAlignment="1">
      <alignment horizontal="center" vertical="center" shrinkToFit="1"/>
    </xf>
    <xf numFmtId="0" fontId="64" fillId="0" borderId="20" xfId="1" applyNumberFormat="1" applyFont="1" applyFill="1" applyBorder="1" applyAlignment="1">
      <alignment horizontal="center" vertical="center" shrinkToFit="1"/>
    </xf>
    <xf numFmtId="0" fontId="64" fillId="0" borderId="24" xfId="1" applyNumberFormat="1" applyFont="1" applyFill="1" applyBorder="1" applyAlignment="1">
      <alignment horizontal="center" vertical="center" shrinkToFit="1"/>
    </xf>
    <xf numFmtId="0" fontId="64" fillId="0" borderId="21" xfId="1" applyNumberFormat="1" applyFont="1" applyFill="1" applyBorder="1" applyAlignment="1">
      <alignment horizontal="center" vertical="center" shrinkToFit="1"/>
    </xf>
    <xf numFmtId="0" fontId="64" fillId="0" borderId="83" xfId="1" applyFont="1" applyFill="1" applyBorder="1" applyAlignment="1">
      <alignment horizontal="center" vertical="center"/>
    </xf>
    <xf numFmtId="0" fontId="64" fillId="0" borderId="70" xfId="1" applyFont="1" applyFill="1" applyBorder="1" applyAlignment="1">
      <alignment horizontal="center" vertical="center"/>
    </xf>
    <xf numFmtId="0" fontId="64" fillId="0" borderId="71" xfId="1" applyFont="1" applyFill="1" applyBorder="1" applyAlignment="1">
      <alignment horizontal="center" vertical="center"/>
    </xf>
    <xf numFmtId="0" fontId="4" fillId="0" borderId="104" xfId="1" applyNumberFormat="1" applyFont="1" applyFill="1" applyBorder="1" applyAlignment="1">
      <alignment horizontal="center" vertical="center" wrapText="1" shrinkToFit="1"/>
    </xf>
    <xf numFmtId="0" fontId="4" fillId="0" borderId="36" xfId="1" applyNumberFormat="1" applyFont="1" applyFill="1" applyBorder="1" applyAlignment="1">
      <alignment horizontal="center" vertical="center" wrapText="1" shrinkToFit="1"/>
    </xf>
    <xf numFmtId="0" fontId="4" fillId="0" borderId="59" xfId="1" applyNumberFormat="1" applyFont="1" applyFill="1" applyBorder="1" applyAlignment="1">
      <alignment horizontal="center" vertical="center" wrapText="1" shrinkToFit="1"/>
    </xf>
    <xf numFmtId="0" fontId="4" fillId="0" borderId="60" xfId="1" applyNumberFormat="1" applyFont="1" applyFill="1" applyBorder="1" applyAlignment="1">
      <alignment horizontal="center" vertical="center" wrapText="1" shrinkToFit="1"/>
    </xf>
    <xf numFmtId="0" fontId="4" fillId="0" borderId="134" xfId="1" applyNumberFormat="1" applyFont="1" applyFill="1" applyBorder="1" applyAlignment="1">
      <alignment horizontal="center" vertical="center" wrapText="1" shrinkToFit="1"/>
    </xf>
    <xf numFmtId="0" fontId="4" fillId="0" borderId="14" xfId="1" applyNumberFormat="1" applyFont="1" applyFill="1" applyBorder="1" applyAlignment="1">
      <alignment horizontal="center" vertical="center" wrapText="1" shrinkToFit="1"/>
    </xf>
    <xf numFmtId="0" fontId="4" fillId="0" borderId="104" xfId="1" applyNumberFormat="1" applyFont="1" applyFill="1" applyBorder="1" applyAlignment="1">
      <alignment horizontal="center" vertical="center" shrinkToFit="1"/>
    </xf>
    <xf numFmtId="0" fontId="4" fillId="0" borderId="60" xfId="1" applyNumberFormat="1" applyFont="1" applyFill="1" applyBorder="1" applyAlignment="1">
      <alignment horizontal="center" vertical="center" shrinkToFit="1"/>
    </xf>
    <xf numFmtId="0" fontId="4" fillId="0" borderId="134" xfId="1" applyNumberFormat="1" applyFont="1" applyFill="1" applyBorder="1" applyAlignment="1">
      <alignment horizontal="center" vertical="center" shrinkToFit="1"/>
    </xf>
    <xf numFmtId="0" fontId="4" fillId="0" borderId="36" xfId="1" applyNumberFormat="1" applyFont="1" applyFill="1" applyBorder="1" applyAlignment="1">
      <alignment horizontal="center" vertical="center" shrinkToFit="1"/>
    </xf>
    <xf numFmtId="0" fontId="4" fillId="0" borderId="59" xfId="1" applyNumberFormat="1" applyFont="1" applyFill="1" applyBorder="1" applyAlignment="1">
      <alignment horizontal="center" vertical="center" shrinkToFit="1"/>
    </xf>
    <xf numFmtId="0" fontId="64" fillId="0" borderId="140" xfId="1" applyFont="1" applyFill="1" applyBorder="1" applyAlignment="1">
      <alignment horizontal="center" vertical="center"/>
    </xf>
    <xf numFmtId="0" fontId="4" fillId="0" borderId="54" xfId="1" applyFont="1" applyFill="1" applyBorder="1" applyAlignment="1">
      <alignment horizontal="center" vertical="center" wrapText="1"/>
    </xf>
    <xf numFmtId="0" fontId="4" fillId="0" borderId="23" xfId="1" applyNumberFormat="1" applyFont="1" applyFill="1" applyBorder="1" applyAlignment="1">
      <alignment horizontal="center" vertical="center" wrapText="1"/>
    </xf>
    <xf numFmtId="0" fontId="64" fillId="0" borderId="15" xfId="1" applyNumberFormat="1" applyFont="1" applyFill="1" applyBorder="1" applyAlignment="1">
      <alignment horizontal="center" vertical="center" wrapText="1"/>
    </xf>
    <xf numFmtId="0" fontId="64" fillId="0" borderId="46" xfId="1" applyNumberFormat="1" applyFont="1" applyFill="1" applyBorder="1" applyAlignment="1">
      <alignment horizontal="center" vertical="center" shrinkToFit="1"/>
    </xf>
    <xf numFmtId="0" fontId="64" fillId="0" borderId="165" xfId="1" applyNumberFormat="1" applyFont="1" applyFill="1" applyBorder="1" applyAlignment="1">
      <alignment horizontal="center" vertical="center" wrapText="1"/>
    </xf>
    <xf numFmtId="0" fontId="64" fillId="0" borderId="166" xfId="1" applyNumberFormat="1" applyFont="1" applyFill="1" applyBorder="1" applyAlignment="1">
      <alignment horizontal="center" vertical="center" wrapText="1"/>
    </xf>
    <xf numFmtId="0" fontId="64" fillId="0" borderId="167" xfId="1" applyNumberFormat="1" applyFont="1" applyFill="1" applyBorder="1" applyAlignment="1">
      <alignment horizontal="center" vertical="center" wrapText="1"/>
    </xf>
    <xf numFmtId="0" fontId="64" fillId="0" borderId="68" xfId="1" applyNumberFormat="1" applyFont="1" applyFill="1" applyBorder="1" applyAlignment="1">
      <alignment horizontal="center" vertical="center" wrapText="1"/>
    </xf>
    <xf numFmtId="0" fontId="64" fillId="0" borderId="68" xfId="1" applyFont="1" applyFill="1" applyBorder="1" applyAlignment="1">
      <alignment horizontal="center" vertical="center"/>
    </xf>
    <xf numFmtId="0" fontId="80" fillId="0" borderId="140" xfId="1" applyFont="1" applyFill="1" applyBorder="1" applyAlignment="1">
      <alignment horizontal="center" vertical="center"/>
    </xf>
    <xf numFmtId="0" fontId="4" fillId="0" borderId="57" xfId="1" applyNumberFormat="1" applyFont="1" applyFill="1" applyBorder="1" applyAlignment="1">
      <alignment horizontal="center" vertical="center"/>
    </xf>
    <xf numFmtId="0" fontId="4" fillId="0" borderId="165" xfId="1" applyNumberFormat="1" applyFont="1" applyFill="1" applyBorder="1" applyAlignment="1">
      <alignment horizontal="center" vertical="center"/>
    </xf>
    <xf numFmtId="0" fontId="4" fillId="0" borderId="167" xfId="1" applyNumberFormat="1" applyFont="1" applyFill="1" applyBorder="1" applyAlignment="1">
      <alignment horizontal="center" vertical="center"/>
    </xf>
    <xf numFmtId="0" fontId="4" fillId="0" borderId="162" xfId="1" applyNumberFormat="1" applyFont="1" applyFill="1" applyBorder="1" applyAlignment="1">
      <alignment horizontal="center" vertical="center"/>
    </xf>
    <xf numFmtId="0" fontId="4" fillId="0" borderId="68" xfId="1" applyNumberFormat="1" applyFont="1" applyFill="1" applyBorder="1" applyAlignment="1">
      <alignment horizontal="center" vertical="center"/>
    </xf>
    <xf numFmtId="0" fontId="4" fillId="0" borderId="54" xfId="1" applyNumberFormat="1" applyFont="1" applyFill="1" applyBorder="1" applyAlignment="1">
      <alignment horizontal="center" vertical="center"/>
    </xf>
    <xf numFmtId="0" fontId="4" fillId="0" borderId="80" xfId="1" applyFont="1" applyFill="1" applyBorder="1"/>
    <xf numFmtId="0" fontId="4" fillId="0" borderId="0" xfId="1" applyFont="1" applyFill="1" applyBorder="1"/>
    <xf numFmtId="0" fontId="64" fillId="0" borderId="54" xfId="1" applyFont="1" applyFill="1" applyBorder="1"/>
    <xf numFmtId="0" fontId="64" fillId="0" borderId="55" xfId="1" applyFont="1" applyFill="1" applyBorder="1"/>
    <xf numFmtId="0" fontId="64" fillId="0" borderId="0" xfId="1" applyFont="1" applyFill="1" applyBorder="1"/>
    <xf numFmtId="0" fontId="4" fillId="0" borderId="48" xfId="1" applyNumberFormat="1" applyFont="1" applyFill="1" applyBorder="1" applyAlignment="1">
      <alignment horizontal="center" vertical="center"/>
    </xf>
    <xf numFmtId="49" fontId="4" fillId="0" borderId="55" xfId="1" applyNumberFormat="1" applyFont="1" applyFill="1" applyBorder="1"/>
    <xf numFmtId="0" fontId="4" fillId="0" borderId="49" xfId="1" applyNumberFormat="1" applyFont="1" applyFill="1" applyBorder="1" applyAlignment="1">
      <alignment horizontal="center" vertical="center"/>
    </xf>
    <xf numFmtId="0" fontId="64" fillId="0" borderId="20" xfId="1" applyFont="1" applyFill="1" applyBorder="1"/>
    <xf numFmtId="0" fontId="64" fillId="0" borderId="24" xfId="1" applyFont="1" applyFill="1" applyBorder="1"/>
    <xf numFmtId="0" fontId="64" fillId="0" borderId="159" xfId="1" applyFont="1" applyFill="1" applyBorder="1"/>
    <xf numFmtId="0" fontId="4" fillId="0" borderId="20" xfId="1" applyNumberFormat="1" applyFont="1" applyFill="1" applyBorder="1" applyAlignment="1">
      <alignment horizontal="center" vertical="center"/>
    </xf>
    <xf numFmtId="0" fontId="4" fillId="0" borderId="24" xfId="1" applyNumberFormat="1" applyFont="1" applyFill="1" applyBorder="1" applyAlignment="1">
      <alignment horizontal="center" vertical="center"/>
    </xf>
    <xf numFmtId="0" fontId="4" fillId="0" borderId="21" xfId="1" applyNumberFormat="1" applyFont="1" applyFill="1" applyBorder="1" applyAlignment="1">
      <alignment horizontal="center" vertical="center"/>
    </xf>
    <xf numFmtId="0" fontId="4" fillId="0" borderId="103" xfId="1" applyNumberFormat="1" applyFont="1" applyFill="1" applyBorder="1" applyAlignment="1">
      <alignment horizontal="center" vertical="center" shrinkToFit="1"/>
    </xf>
    <xf numFmtId="0" fontId="4" fillId="0" borderId="159" xfId="1" applyNumberFormat="1" applyFont="1" applyFill="1" applyBorder="1" applyAlignment="1">
      <alignment horizontal="center" vertical="center" shrinkToFit="1"/>
    </xf>
    <xf numFmtId="0" fontId="4" fillId="0" borderId="126" xfId="1" applyNumberFormat="1" applyFont="1" applyFill="1" applyBorder="1" applyAlignment="1">
      <alignment horizontal="center" vertical="center" shrinkToFit="1"/>
    </xf>
    <xf numFmtId="0" fontId="80" fillId="0" borderId="141" xfId="1" applyFont="1" applyFill="1" applyBorder="1" applyAlignment="1">
      <alignment horizontal="center" vertical="center"/>
    </xf>
    <xf numFmtId="0" fontId="4" fillId="0" borderId="28" xfId="1" applyNumberFormat="1" applyFont="1" applyFill="1" applyBorder="1" applyAlignment="1">
      <alignment horizontal="center" vertical="center" wrapText="1"/>
    </xf>
    <xf numFmtId="0" fontId="80" fillId="0" borderId="104" xfId="1" applyFont="1" applyFill="1" applyBorder="1" applyAlignment="1">
      <alignment horizontal="center" vertical="center"/>
    </xf>
    <xf numFmtId="0" fontId="56" fillId="0" borderId="170" xfId="1" applyFont="1" applyFill="1" applyBorder="1" applyAlignment="1">
      <alignment horizontal="center" vertical="center" wrapText="1"/>
    </xf>
    <xf numFmtId="0" fontId="4" fillId="0" borderId="171" xfId="1" applyFont="1" applyFill="1" applyBorder="1" applyAlignment="1">
      <alignment horizontal="center" vertical="center" wrapText="1"/>
    </xf>
    <xf numFmtId="0" fontId="4" fillId="0" borderId="172" xfId="1" applyFont="1" applyFill="1" applyBorder="1" applyAlignment="1">
      <alignment horizontal="center" vertical="center" wrapText="1"/>
    </xf>
    <xf numFmtId="0" fontId="4" fillId="0" borderId="173" xfId="1" applyFont="1" applyFill="1" applyBorder="1" applyAlignment="1">
      <alignment horizontal="center" vertical="center" wrapText="1"/>
    </xf>
    <xf numFmtId="0" fontId="64" fillId="0" borderId="174" xfId="1" applyFont="1" applyFill="1" applyBorder="1"/>
    <xf numFmtId="0" fontId="64" fillId="0" borderId="94" xfId="1" applyFont="1" applyFill="1" applyBorder="1"/>
    <xf numFmtId="0" fontId="64" fillId="0" borderId="175" xfId="1" applyFont="1" applyFill="1" applyBorder="1"/>
    <xf numFmtId="0" fontId="4" fillId="0" borderId="148" xfId="1" applyNumberFormat="1" applyFont="1" applyFill="1" applyBorder="1" applyAlignment="1">
      <alignment horizontal="center" vertical="center" wrapText="1" shrinkToFit="1"/>
    </xf>
    <xf numFmtId="0" fontId="4" fillId="0" borderId="148" xfId="1" applyNumberFormat="1" applyFont="1" applyFill="1" applyBorder="1" applyAlignment="1">
      <alignment horizontal="center" vertical="center" shrinkToFit="1"/>
    </xf>
    <xf numFmtId="0" fontId="4" fillId="0" borderId="38" xfId="1" applyNumberFormat="1" applyFont="1" applyFill="1" applyBorder="1" applyAlignment="1">
      <alignment horizontal="center" vertical="center" shrinkToFit="1"/>
    </xf>
    <xf numFmtId="0" fontId="4" fillId="0" borderId="111" xfId="1" applyNumberFormat="1" applyFont="1" applyFill="1" applyBorder="1" applyAlignment="1">
      <alignment horizontal="center" vertical="center" shrinkToFit="1"/>
    </xf>
    <xf numFmtId="0" fontId="4" fillId="0" borderId="112" xfId="1" applyNumberFormat="1" applyFont="1" applyFill="1" applyBorder="1" applyAlignment="1">
      <alignment horizontal="center" vertical="center" shrinkToFit="1"/>
    </xf>
    <xf numFmtId="0" fontId="4" fillId="0" borderId="37" xfId="1" applyNumberFormat="1" applyFont="1" applyFill="1" applyBorder="1" applyAlignment="1">
      <alignment horizontal="center" vertical="center" shrinkToFit="1"/>
    </xf>
    <xf numFmtId="0" fontId="4" fillId="0" borderId="177" xfId="1" applyNumberFormat="1" applyFont="1" applyFill="1" applyBorder="1" applyAlignment="1">
      <alignment horizontal="center" vertical="center"/>
    </xf>
    <xf numFmtId="0" fontId="4" fillId="0" borderId="178" xfId="1" applyNumberFormat="1" applyFont="1" applyFill="1" applyBorder="1" applyAlignment="1">
      <alignment horizontal="center" vertical="center"/>
    </xf>
    <xf numFmtId="0" fontId="4" fillId="0" borderId="179" xfId="1" applyNumberFormat="1" applyFont="1" applyFill="1" applyBorder="1" applyAlignment="1">
      <alignment horizontal="center" vertical="center"/>
    </xf>
    <xf numFmtId="0" fontId="4" fillId="0" borderId="180" xfId="1" applyNumberFormat="1" applyFont="1" applyFill="1" applyBorder="1" applyAlignment="1">
      <alignment horizontal="center" vertical="center"/>
    </xf>
    <xf numFmtId="0" fontId="4" fillId="0" borderId="73" xfId="1" applyNumberFormat="1" applyFont="1" applyFill="1" applyBorder="1" applyAlignment="1">
      <alignment horizontal="center" vertical="center" wrapText="1"/>
    </xf>
    <xf numFmtId="0" fontId="4" fillId="0" borderId="48" xfId="1" applyNumberFormat="1" applyFont="1" applyFill="1" applyBorder="1" applyAlignment="1">
      <alignment horizontal="center" vertical="center" wrapText="1"/>
    </xf>
    <xf numFmtId="0" fontId="4" fillId="0" borderId="46" xfId="1" applyNumberFormat="1" applyFont="1" applyFill="1" applyBorder="1" applyAlignment="1">
      <alignment horizontal="center" vertical="center" wrapText="1"/>
    </xf>
    <xf numFmtId="0" fontId="4" fillId="0" borderId="140" xfId="1" applyNumberFormat="1" applyFont="1" applyFill="1" applyBorder="1" applyAlignment="1">
      <alignment horizontal="center" vertical="center"/>
    </xf>
    <xf numFmtId="0" fontId="4" fillId="0" borderId="46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50" xfId="1" applyNumberFormat="1" applyFont="1" applyFill="1" applyBorder="1" applyAlignment="1">
      <alignment horizontal="center" vertical="center" wrapText="1" shrinkToFit="1"/>
    </xf>
    <xf numFmtId="0" fontId="2" fillId="0" borderId="0" xfId="1" applyFont="1" applyFill="1" applyBorder="1" applyAlignment="1">
      <alignment vertical="center" wrapText="1" shrinkToFit="1"/>
    </xf>
    <xf numFmtId="0" fontId="84" fillId="0" borderId="165" xfId="1" applyFont="1" applyFill="1" applyBorder="1" applyAlignment="1">
      <alignment horizontal="center" vertical="center"/>
    </xf>
    <xf numFmtId="0" fontId="80" fillId="0" borderId="54" xfId="1" applyFont="1" applyFill="1" applyBorder="1" applyAlignment="1">
      <alignment horizontal="center" vertical="center" wrapText="1"/>
    </xf>
    <xf numFmtId="0" fontId="80" fillId="0" borderId="2" xfId="1" applyNumberFormat="1" applyFont="1" applyFill="1" applyBorder="1" applyAlignment="1">
      <alignment horizontal="center" vertical="center" shrinkToFit="1"/>
    </xf>
    <xf numFmtId="0" fontId="80" fillId="0" borderId="47" xfId="1" applyNumberFormat="1" applyFont="1" applyFill="1" applyBorder="1" applyAlignment="1">
      <alignment horizontal="center" vertical="center" wrapText="1"/>
    </xf>
    <xf numFmtId="0" fontId="84" fillId="0" borderId="48" xfId="1" applyNumberFormat="1" applyFont="1" applyFill="1" applyBorder="1" applyAlignment="1">
      <alignment horizontal="center" vertical="center" wrapText="1"/>
    </xf>
    <xf numFmtId="0" fontId="84" fillId="0" borderId="46" xfId="1" applyNumberFormat="1" applyFont="1" applyFill="1" applyBorder="1" applyAlignment="1">
      <alignment horizontal="center" vertical="center" wrapText="1"/>
    </xf>
    <xf numFmtId="0" fontId="84" fillId="0" borderId="15" xfId="1" applyNumberFormat="1" applyFont="1" applyFill="1" applyBorder="1" applyAlignment="1">
      <alignment horizontal="center" vertical="center" wrapText="1"/>
    </xf>
    <xf numFmtId="0" fontId="84" fillId="0" borderId="54" xfId="1" applyNumberFormat="1" applyFont="1" applyFill="1" applyBorder="1" applyAlignment="1">
      <alignment horizontal="center" vertical="center" wrapText="1"/>
    </xf>
    <xf numFmtId="0" fontId="84" fillId="0" borderId="55" xfId="1" applyNumberFormat="1" applyFont="1" applyFill="1" applyBorder="1" applyAlignment="1">
      <alignment horizontal="center" vertical="center" wrapText="1"/>
    </xf>
    <xf numFmtId="0" fontId="84" fillId="0" borderId="167" xfId="1" applyNumberFormat="1" applyFont="1" applyFill="1" applyBorder="1" applyAlignment="1">
      <alignment horizontal="center" vertical="center" wrapText="1"/>
    </xf>
    <xf numFmtId="0" fontId="84" fillId="0" borderId="162" xfId="1" applyNumberFormat="1" applyFont="1" applyFill="1" applyBorder="1" applyAlignment="1">
      <alignment horizontal="center" vertical="center" wrapText="1"/>
    </xf>
    <xf numFmtId="0" fontId="84" fillId="0" borderId="68" xfId="1" applyNumberFormat="1" applyFont="1" applyFill="1" applyBorder="1" applyAlignment="1">
      <alignment horizontal="center" vertical="center" wrapText="1"/>
    </xf>
    <xf numFmtId="0" fontId="84" fillId="0" borderId="165" xfId="1" applyNumberFormat="1" applyFont="1" applyFill="1" applyBorder="1" applyAlignment="1">
      <alignment horizontal="center" vertical="center" wrapText="1"/>
    </xf>
    <xf numFmtId="0" fontId="84" fillId="0" borderId="166" xfId="1" applyNumberFormat="1" applyFont="1" applyFill="1" applyBorder="1" applyAlignment="1">
      <alignment horizontal="center" vertical="center" wrapText="1"/>
    </xf>
    <xf numFmtId="0" fontId="84" fillId="0" borderId="83" xfId="1" applyFont="1" applyFill="1" applyBorder="1" applyAlignment="1">
      <alignment horizontal="center" vertical="center"/>
    </xf>
    <xf numFmtId="0" fontId="84" fillId="0" borderId="78" xfId="1" applyNumberFormat="1" applyFont="1" applyFill="1" applyBorder="1" applyAlignment="1">
      <alignment horizontal="center" vertical="center" wrapText="1" shrinkToFit="1"/>
    </xf>
    <xf numFmtId="0" fontId="84" fillId="0" borderId="157" xfId="1" applyNumberFormat="1" applyFont="1" applyFill="1" applyBorder="1" applyAlignment="1">
      <alignment horizontal="center" vertical="center" wrapText="1" shrinkToFit="1"/>
    </xf>
    <xf numFmtId="0" fontId="84" fillId="0" borderId="75" xfId="1" applyNumberFormat="1" applyFont="1" applyFill="1" applyBorder="1" applyAlignment="1">
      <alignment horizontal="center" vertical="center" wrapText="1" shrinkToFit="1"/>
    </xf>
    <xf numFmtId="0" fontId="84" fillId="0" borderId="76" xfId="1" applyNumberFormat="1" applyFont="1" applyFill="1" applyBorder="1" applyAlignment="1">
      <alignment horizontal="center" vertical="center" wrapText="1" shrinkToFit="1"/>
    </xf>
    <xf numFmtId="0" fontId="84" fillId="0" borderId="77" xfId="1" applyNumberFormat="1" applyFont="1" applyFill="1" applyBorder="1" applyAlignment="1">
      <alignment horizontal="center" vertical="center" wrapText="1" shrinkToFit="1"/>
    </xf>
    <xf numFmtId="0" fontId="84" fillId="0" borderId="139" xfId="1" applyNumberFormat="1" applyFont="1" applyFill="1" applyBorder="1" applyAlignment="1">
      <alignment horizontal="center" vertical="center" wrapText="1" shrinkToFit="1"/>
    </xf>
    <xf numFmtId="0" fontId="84" fillId="0" borderId="78" xfId="1" applyNumberFormat="1" applyFont="1" applyFill="1" applyBorder="1" applyAlignment="1">
      <alignment horizontal="center" vertical="center" shrinkToFit="1"/>
    </xf>
    <xf numFmtId="0" fontId="84" fillId="0" borderId="76" xfId="1" applyNumberFormat="1" applyFont="1" applyFill="1" applyBorder="1" applyAlignment="1">
      <alignment horizontal="center" vertical="center" shrinkToFit="1"/>
    </xf>
    <xf numFmtId="0" fontId="84" fillId="0" borderId="82" xfId="1" applyNumberFormat="1" applyFont="1" applyFill="1" applyBorder="1" applyAlignment="1">
      <alignment horizontal="center" vertical="center" shrinkToFit="1"/>
    </xf>
    <xf numFmtId="0" fontId="84" fillId="0" borderId="157" xfId="1" applyNumberFormat="1" applyFont="1" applyFill="1" applyBorder="1" applyAlignment="1">
      <alignment horizontal="center" vertical="center" shrinkToFit="1"/>
    </xf>
    <xf numFmtId="0" fontId="84" fillId="0" borderId="75" xfId="1" applyNumberFormat="1" applyFont="1" applyFill="1" applyBorder="1" applyAlignment="1">
      <alignment horizontal="center" vertical="center" shrinkToFit="1"/>
    </xf>
    <xf numFmtId="0" fontId="84" fillId="0" borderId="71" xfId="1" applyNumberFormat="1" applyFont="1" applyFill="1" applyBorder="1" applyAlignment="1">
      <alignment horizontal="center" vertical="center" shrinkToFit="1"/>
    </xf>
    <xf numFmtId="0" fontId="84" fillId="0" borderId="70" xfId="1" applyFont="1" applyFill="1" applyBorder="1" applyAlignment="1">
      <alignment horizontal="center" vertical="center"/>
    </xf>
    <xf numFmtId="0" fontId="84" fillId="0" borderId="71" xfId="1" applyFont="1" applyFill="1" applyBorder="1" applyAlignment="1">
      <alignment horizontal="center" vertical="center"/>
    </xf>
    <xf numFmtId="0" fontId="80" fillId="0" borderId="104" xfId="1" applyNumberFormat="1" applyFont="1" applyFill="1" applyBorder="1" applyAlignment="1">
      <alignment horizontal="center" vertical="center" wrapText="1" shrinkToFit="1"/>
    </xf>
    <xf numFmtId="0" fontId="80" fillId="0" borderId="36" xfId="1" applyNumberFormat="1" applyFont="1" applyFill="1" applyBorder="1" applyAlignment="1">
      <alignment horizontal="center" vertical="center" wrapText="1" shrinkToFit="1"/>
    </xf>
    <xf numFmtId="0" fontId="80" fillId="0" borderId="59" xfId="1" applyNumberFormat="1" applyFont="1" applyFill="1" applyBorder="1" applyAlignment="1">
      <alignment horizontal="center" vertical="center" wrapText="1" shrinkToFit="1"/>
    </xf>
    <xf numFmtId="0" fontId="80" fillId="0" borderId="125" xfId="1" applyNumberFormat="1" applyFont="1" applyFill="1" applyBorder="1" applyAlignment="1">
      <alignment horizontal="center" vertical="center" wrapText="1" shrinkToFit="1"/>
    </xf>
    <xf numFmtId="0" fontId="80" fillId="0" borderId="14" xfId="1" applyNumberFormat="1" applyFont="1" applyFill="1" applyBorder="1" applyAlignment="1">
      <alignment horizontal="center" vertical="center" wrapText="1" shrinkToFit="1"/>
    </xf>
    <xf numFmtId="0" fontId="80" fillId="0" borderId="104" xfId="1" applyNumberFormat="1" applyFont="1" applyFill="1" applyBorder="1" applyAlignment="1">
      <alignment horizontal="center" vertical="center" shrinkToFit="1"/>
    </xf>
    <xf numFmtId="0" fontId="80" fillId="0" borderId="60" xfId="1" applyNumberFormat="1" applyFont="1" applyFill="1" applyBorder="1" applyAlignment="1">
      <alignment horizontal="center" vertical="center" shrinkToFit="1"/>
    </xf>
    <xf numFmtId="0" fontId="80" fillId="0" borderId="134" xfId="1" applyNumberFormat="1" applyFont="1" applyFill="1" applyBorder="1" applyAlignment="1">
      <alignment horizontal="center" vertical="center" shrinkToFit="1"/>
    </xf>
    <xf numFmtId="0" fontId="80" fillId="0" borderId="36" xfId="1" applyNumberFormat="1" applyFont="1" applyFill="1" applyBorder="1" applyAlignment="1">
      <alignment horizontal="center" vertical="center" shrinkToFit="1"/>
    </xf>
    <xf numFmtId="0" fontId="86" fillId="0" borderId="60" xfId="1" applyFont="1" applyFill="1" applyBorder="1" applyAlignment="1">
      <alignment horizontal="center" vertical="center"/>
    </xf>
    <xf numFmtId="0" fontId="86" fillId="0" borderId="36" xfId="1" applyFont="1" applyFill="1" applyBorder="1" applyAlignment="1">
      <alignment horizontal="center" vertical="center"/>
    </xf>
    <xf numFmtId="0" fontId="80" fillId="0" borderId="155" xfId="1" applyFont="1" applyFill="1" applyBorder="1" applyAlignment="1">
      <alignment horizontal="center" vertical="center"/>
    </xf>
    <xf numFmtId="0" fontId="4" fillId="0" borderId="59" xfId="1" applyNumberFormat="1" applyFont="1" applyFill="1" applyBorder="1" applyAlignment="1">
      <alignment horizontal="center" vertical="center" wrapText="1"/>
    </xf>
    <xf numFmtId="0" fontId="4" fillId="0" borderId="60" xfId="1" applyNumberFormat="1" applyFont="1" applyFill="1" applyBorder="1" applyAlignment="1">
      <alignment horizontal="center" vertical="center" wrapText="1"/>
    </xf>
    <xf numFmtId="0" fontId="4" fillId="0" borderId="181" xfId="1" applyFont="1" applyFill="1" applyBorder="1" applyAlignment="1">
      <alignment horizontal="center" vertical="center" wrapText="1" shrinkToFit="1"/>
    </xf>
    <xf numFmtId="0" fontId="4" fillId="0" borderId="104" xfId="1" applyFont="1" applyFill="1" applyBorder="1" applyAlignment="1">
      <alignment horizontal="center" vertical="center"/>
    </xf>
    <xf numFmtId="0" fontId="4" fillId="0" borderId="35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164" fontId="4" fillId="0" borderId="35" xfId="1" applyNumberFormat="1" applyFont="1" applyFill="1" applyBorder="1" applyAlignment="1">
      <alignment horizontal="center" vertical="center" shrinkToFit="1"/>
    </xf>
    <xf numFmtId="1" fontId="4" fillId="0" borderId="35" xfId="1" applyNumberFormat="1" applyFont="1" applyFill="1" applyBorder="1" applyAlignment="1">
      <alignment horizontal="center" vertical="center" shrinkToFit="1"/>
    </xf>
    <xf numFmtId="1" fontId="4" fillId="0" borderId="84" xfId="1" applyNumberFormat="1" applyFont="1" applyFill="1" applyBorder="1" applyAlignment="1">
      <alignment horizontal="center" vertical="center" shrinkToFit="1"/>
    </xf>
    <xf numFmtId="1" fontId="4" fillId="0" borderId="150" xfId="1" applyNumberFormat="1" applyFont="1" applyFill="1" applyBorder="1" applyAlignment="1">
      <alignment horizontal="center" vertical="center" shrinkToFit="1"/>
    </xf>
    <xf numFmtId="0" fontId="61" fillId="0" borderId="34" xfId="1" applyFont="1" applyFill="1" applyBorder="1" applyAlignment="1">
      <alignment vertical="center" textRotation="90"/>
    </xf>
    <xf numFmtId="1" fontId="4" fillId="0" borderId="183" xfId="1" applyNumberFormat="1" applyFont="1" applyFill="1" applyBorder="1" applyAlignment="1">
      <alignment horizontal="center" vertical="center" shrinkToFit="1"/>
    </xf>
    <xf numFmtId="1" fontId="4" fillId="0" borderId="184" xfId="1" applyNumberFormat="1" applyFont="1" applyFill="1" applyBorder="1" applyAlignment="1">
      <alignment horizontal="center" vertical="center" shrinkToFit="1"/>
    </xf>
    <xf numFmtId="1" fontId="4" fillId="0" borderId="185" xfId="1" applyNumberFormat="1" applyFont="1" applyFill="1" applyBorder="1" applyAlignment="1">
      <alignment horizontal="center" vertical="center" shrinkToFit="1"/>
    </xf>
    <xf numFmtId="49" fontId="31" fillId="0" borderId="0" xfId="1" applyNumberFormat="1" applyFont="1" applyFill="1" applyBorder="1" applyAlignment="1">
      <alignment horizontal="left" vertical="center"/>
    </xf>
    <xf numFmtId="0" fontId="31" fillId="0" borderId="0" xfId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/>
    </xf>
    <xf numFmtId="1" fontId="4" fillId="0" borderId="186" xfId="1" applyNumberFormat="1" applyFont="1" applyFill="1" applyBorder="1" applyAlignment="1">
      <alignment horizontal="center" vertical="center" shrinkToFit="1"/>
    </xf>
    <xf numFmtId="1" fontId="4" fillId="0" borderId="17" xfId="1" applyNumberFormat="1" applyFont="1" applyFill="1" applyBorder="1" applyAlignment="1">
      <alignment horizontal="center" vertical="center" shrinkToFit="1"/>
    </xf>
    <xf numFmtId="0" fontId="87" fillId="0" borderId="0" xfId="1" applyFont="1" applyFill="1" applyAlignment="1">
      <alignment horizontal="left" vertical="center"/>
    </xf>
    <xf numFmtId="0" fontId="29" fillId="0" borderId="0" xfId="1" applyFont="1" applyFill="1" applyBorder="1" applyAlignment="1">
      <alignment vertical="top"/>
    </xf>
    <xf numFmtId="1" fontId="4" fillId="0" borderId="188" xfId="1" applyNumberFormat="1" applyFont="1" applyFill="1" applyBorder="1" applyAlignment="1">
      <alignment horizontal="center" vertical="center" shrinkToFit="1"/>
    </xf>
    <xf numFmtId="1" fontId="4" fillId="0" borderId="138" xfId="1" applyNumberFormat="1" applyFont="1" applyFill="1" applyBorder="1" applyAlignment="1">
      <alignment horizontal="center" vertical="center" shrinkToFit="1"/>
    </xf>
    <xf numFmtId="1" fontId="4" fillId="0" borderId="189" xfId="1" applyNumberFormat="1" applyFont="1" applyFill="1" applyBorder="1" applyAlignment="1">
      <alignment horizontal="center" vertical="center" shrinkToFit="1"/>
    </xf>
    <xf numFmtId="49" fontId="67" fillId="0" borderId="35" xfId="1" applyNumberFormat="1" applyFont="1" applyFill="1" applyBorder="1" applyAlignment="1">
      <alignment horizontal="center" vertical="center" wrapText="1"/>
    </xf>
    <xf numFmtId="0" fontId="67" fillId="0" borderId="35" xfId="1" applyFont="1" applyFill="1" applyBorder="1" applyAlignment="1">
      <alignment horizontal="center" vertical="center" wrapText="1"/>
    </xf>
    <xf numFmtId="0" fontId="67" fillId="0" borderId="36" xfId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left" vertical="center"/>
    </xf>
    <xf numFmtId="0" fontId="34" fillId="0" borderId="0" xfId="1" applyFont="1" applyFill="1" applyBorder="1" applyAlignment="1">
      <alignment vertical="center"/>
    </xf>
    <xf numFmtId="0" fontId="34" fillId="0" borderId="0" xfId="1" applyNumberFormat="1" applyFont="1" applyFill="1" applyBorder="1" applyAlignment="1">
      <alignment horizontal="center" vertical="center"/>
    </xf>
    <xf numFmtId="0" fontId="34" fillId="0" borderId="0" xfId="1" applyNumberFormat="1" applyFont="1" applyFill="1" applyBorder="1" applyAlignment="1">
      <alignment horizontal="left" vertical="center"/>
    </xf>
    <xf numFmtId="49" fontId="43" fillId="0" borderId="0" xfId="1" applyNumberFormat="1" applyFont="1" applyFill="1" applyBorder="1" applyAlignment="1">
      <alignment horizontal="center" vertical="center" wrapText="1"/>
    </xf>
    <xf numFmtId="49" fontId="62" fillId="0" borderId="0" xfId="1" applyNumberFormat="1" applyFont="1" applyFill="1" applyBorder="1" applyAlignment="1">
      <alignment horizontal="left" wrapText="1"/>
    </xf>
    <xf numFmtId="0" fontId="43" fillId="0" borderId="0" xfId="1" applyFont="1" applyFill="1" applyBorder="1" applyAlignment="1">
      <alignment horizontal="center" wrapText="1"/>
    </xf>
    <xf numFmtId="49" fontId="43" fillId="0" borderId="0" xfId="1" applyNumberFormat="1" applyFont="1" applyFill="1" applyBorder="1" applyAlignment="1"/>
    <xf numFmtId="49" fontId="40" fillId="0" borderId="0" xfId="1" applyNumberFormat="1" applyFont="1" applyFill="1" applyBorder="1" applyAlignment="1"/>
    <xf numFmtId="0" fontId="40" fillId="0" borderId="0" xfId="1" applyFont="1" applyFill="1" applyBorder="1" applyAlignment="1"/>
    <xf numFmtId="49" fontId="40" fillId="0" borderId="0" xfId="1" applyNumberFormat="1" applyFont="1" applyFill="1" applyBorder="1" applyAlignment="1">
      <alignment horizontal="left"/>
    </xf>
    <xf numFmtId="49" fontId="43" fillId="0" borderId="0" xfId="1" applyNumberFormat="1" applyFont="1" applyFill="1" applyBorder="1" applyAlignment="1">
      <alignment horizontal="left"/>
    </xf>
    <xf numFmtId="49" fontId="71" fillId="0" borderId="0" xfId="1" applyNumberFormat="1" applyFont="1" applyFill="1" applyBorder="1" applyAlignment="1">
      <alignment horizontal="right" wrapText="1"/>
    </xf>
    <xf numFmtId="0" fontId="89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90" fillId="0" borderId="0" xfId="1" applyFont="1" applyFill="1" applyBorder="1"/>
    <xf numFmtId="0" fontId="74" fillId="0" borderId="0" xfId="1" applyFont="1" applyFill="1" applyBorder="1"/>
    <xf numFmtId="0" fontId="74" fillId="0" borderId="0" xfId="1" applyFont="1" applyFill="1" applyBorder="1" applyAlignment="1">
      <alignment horizontal="left" vertical="top" wrapText="1"/>
    </xf>
    <xf numFmtId="0" fontId="74" fillId="0" borderId="0" xfId="1" applyFont="1" applyFill="1" applyBorder="1" applyAlignment="1">
      <alignment vertical="top" wrapText="1"/>
    </xf>
    <xf numFmtId="0" fontId="74" fillId="0" borderId="0" xfId="1" applyNumberFormat="1" applyFont="1" applyFill="1" applyBorder="1" applyAlignment="1">
      <alignment vertical="top" wrapText="1"/>
    </xf>
    <xf numFmtId="0" fontId="74" fillId="0" borderId="0" xfId="1" applyNumberFormat="1" applyFont="1" applyFill="1" applyBorder="1"/>
    <xf numFmtId="49" fontId="74" fillId="0" borderId="0" xfId="1" applyNumberFormat="1" applyFont="1" applyFill="1" applyBorder="1"/>
    <xf numFmtId="0" fontId="75" fillId="0" borderId="0" xfId="1" applyFont="1" applyFill="1" applyBorder="1" applyAlignment="1">
      <alignment horizontal="left" vertical="top" wrapText="1"/>
    </xf>
    <xf numFmtId="49" fontId="75" fillId="0" borderId="0" xfId="1" applyNumberFormat="1" applyFont="1" applyFill="1" applyBorder="1" applyAlignment="1">
      <alignment horizontal="left" vertical="center"/>
    </xf>
    <xf numFmtId="49" fontId="75" fillId="0" borderId="0" xfId="1" applyNumberFormat="1" applyFont="1" applyFill="1" applyBorder="1" applyAlignment="1">
      <alignment horizontal="left"/>
    </xf>
    <xf numFmtId="0" fontId="73" fillId="0" borderId="0" xfId="1" applyFont="1" applyFill="1" applyAlignment="1">
      <alignment horizontal="left"/>
    </xf>
    <xf numFmtId="0" fontId="73" fillId="0" borderId="0" xfId="1" applyFont="1" applyFill="1" applyAlignment="1">
      <alignment horizontal="center" vertical="center"/>
    </xf>
    <xf numFmtId="0" fontId="75" fillId="0" borderId="0" xfId="1" applyFont="1" applyFill="1" applyAlignment="1">
      <alignment horizontal="left" vertical="center"/>
    </xf>
    <xf numFmtId="0" fontId="92" fillId="0" borderId="0" xfId="1" applyFont="1" applyFill="1" applyBorder="1" applyAlignment="1">
      <alignment horizontal="left" vertical="center"/>
    </xf>
    <xf numFmtId="0" fontId="73" fillId="0" borderId="0" xfId="1" applyFont="1" applyFill="1" applyAlignment="1">
      <alignment horizontal="left" vertical="center"/>
    </xf>
    <xf numFmtId="0" fontId="35" fillId="0" borderId="0" xfId="1" applyFont="1" applyFill="1" applyBorder="1" applyAlignment="1"/>
    <xf numFmtId="0" fontId="75" fillId="0" borderId="0" xfId="1" applyFont="1" applyFill="1" applyAlignment="1"/>
    <xf numFmtId="49" fontId="75" fillId="0" borderId="0" xfId="1" applyNumberFormat="1" applyFont="1" applyFill="1" applyBorder="1" applyAlignment="1">
      <alignment horizontal="left" vertical="justify"/>
    </xf>
    <xf numFmtId="0" fontId="57" fillId="0" borderId="2" xfId="1" applyFont="1" applyFill="1" applyBorder="1" applyAlignment="1">
      <alignment horizontal="center" vertical="center"/>
    </xf>
    <xf numFmtId="0" fontId="75" fillId="0" borderId="0" xfId="1" applyNumberFormat="1" applyFont="1" applyFill="1" applyBorder="1" applyAlignment="1">
      <alignment horizontal="left" vertical="center"/>
    </xf>
    <xf numFmtId="0" fontId="35" fillId="0" borderId="0" xfId="1" applyFont="1" applyFill="1" applyAlignment="1">
      <alignment horizontal="left" vertical="center"/>
    </xf>
    <xf numFmtId="0" fontId="92" fillId="0" borderId="0" xfId="1" applyFont="1" applyFill="1" applyBorder="1" applyAlignment="1">
      <alignment horizontal="left" wrapText="1"/>
    </xf>
    <xf numFmtId="0" fontId="75" fillId="0" borderId="0" xfId="1" applyNumberFormat="1" applyFont="1" applyFill="1" applyBorder="1" applyAlignment="1">
      <alignment horizontal="left"/>
    </xf>
    <xf numFmtId="0" fontId="94" fillId="0" borderId="191" xfId="1" applyFont="1" applyFill="1" applyBorder="1" applyAlignment="1">
      <alignment horizontal="left" vertical="center"/>
    </xf>
    <xf numFmtId="0" fontId="64" fillId="0" borderId="191" xfId="1" applyFont="1" applyFill="1" applyBorder="1" applyAlignment="1">
      <alignment horizontal="left" vertical="center"/>
    </xf>
    <xf numFmtId="0" fontId="14" fillId="0" borderId="0" xfId="1" applyNumberFormat="1" applyFont="1" applyFill="1" applyBorder="1" applyAlignment="1">
      <alignment horizontal="left" vertical="center"/>
    </xf>
    <xf numFmtId="0" fontId="14" fillId="0" borderId="0" xfId="1" applyNumberFormat="1" applyFont="1" applyFill="1" applyBorder="1" applyAlignment="1">
      <alignment horizontal="left"/>
    </xf>
    <xf numFmtId="0" fontId="15" fillId="0" borderId="0" xfId="1" applyFont="1" applyFill="1" applyAlignment="1">
      <alignment horizontal="left"/>
    </xf>
    <xf numFmtId="0" fontId="31" fillId="0" borderId="0" xfId="1" applyFont="1" applyFill="1" applyAlignment="1">
      <alignment horizontal="center" vertical="center" textRotation="90"/>
    </xf>
    <xf numFmtId="0" fontId="38" fillId="0" borderId="0" xfId="1" applyFont="1" applyFill="1" applyAlignment="1">
      <alignment horizontal="center" vertical="center" textRotation="90"/>
    </xf>
    <xf numFmtId="0" fontId="42" fillId="0" borderId="148" xfId="1" applyFont="1" applyFill="1" applyBorder="1" applyAlignment="1">
      <alignment horizontal="center" vertical="center"/>
    </xf>
    <xf numFmtId="0" fontId="97" fillId="0" borderId="0" xfId="1" applyFont="1" applyFill="1" applyBorder="1" applyAlignment="1">
      <alignment vertical="top"/>
    </xf>
    <xf numFmtId="0" fontId="57" fillId="0" borderId="140" xfId="1" applyFont="1" applyFill="1" applyBorder="1" applyAlignment="1">
      <alignment horizontal="center" vertical="center"/>
    </xf>
    <xf numFmtId="0" fontId="97" fillId="0" borderId="0" xfId="1" applyFont="1" applyFill="1" applyBorder="1"/>
    <xf numFmtId="0" fontId="55" fillId="0" borderId="55" xfId="1" applyFont="1" applyFill="1" applyBorder="1"/>
    <xf numFmtId="2" fontId="46" fillId="0" borderId="28" xfId="1" applyNumberFormat="1" applyFont="1" applyFill="1" applyBorder="1" applyAlignment="1">
      <alignment horizontal="center" vertical="center"/>
    </xf>
    <xf numFmtId="0" fontId="46" fillId="0" borderId="148" xfId="1" applyNumberFormat="1" applyFont="1" applyFill="1" applyBorder="1" applyAlignment="1">
      <alignment horizontal="center" vertical="center" wrapText="1" shrinkToFit="1"/>
    </xf>
    <xf numFmtId="0" fontId="46" fillId="0" borderId="148" xfId="1" applyNumberFormat="1" applyFont="1" applyFill="1" applyBorder="1" applyAlignment="1">
      <alignment horizontal="center" vertical="center" shrinkToFit="1"/>
    </xf>
    <xf numFmtId="0" fontId="46" fillId="0" borderId="37" xfId="1" applyNumberFormat="1" applyFont="1" applyFill="1" applyBorder="1" applyAlignment="1">
      <alignment horizontal="center" vertical="center" shrinkToFit="1"/>
    </xf>
    <xf numFmtId="0" fontId="46" fillId="0" borderId="34" xfId="1" applyNumberFormat="1" applyFont="1" applyFill="1" applyBorder="1" applyAlignment="1">
      <alignment horizontal="center" vertical="center" shrinkToFit="1"/>
    </xf>
    <xf numFmtId="0" fontId="46" fillId="0" borderId="192" xfId="1" applyNumberFormat="1" applyFont="1" applyFill="1" applyBorder="1" applyAlignment="1">
      <alignment horizontal="center" vertical="center" shrinkToFit="1"/>
    </xf>
    <xf numFmtId="0" fontId="46" fillId="0" borderId="193" xfId="1" applyNumberFormat="1" applyFont="1" applyFill="1" applyBorder="1" applyAlignment="1">
      <alignment horizontal="center" vertical="center" shrinkToFit="1"/>
    </xf>
    <xf numFmtId="0" fontId="46" fillId="0" borderId="6" xfId="1" applyNumberFormat="1" applyFont="1" applyFill="1" applyBorder="1" applyAlignment="1">
      <alignment horizontal="center" vertical="center" shrinkToFit="1"/>
    </xf>
    <xf numFmtId="0" fontId="46" fillId="0" borderId="73" xfId="1" applyFont="1" applyFill="1" applyBorder="1" applyAlignment="1">
      <alignment horizontal="center" vertical="center" wrapText="1"/>
    </xf>
    <xf numFmtId="0" fontId="46" fillId="0" borderId="73" xfId="1" applyNumberFormat="1" applyFont="1" applyFill="1" applyBorder="1" applyAlignment="1">
      <alignment horizontal="center" vertical="top" wrapText="1"/>
    </xf>
    <xf numFmtId="0" fontId="46" fillId="0" borderId="48" xfId="1" applyNumberFormat="1" applyFont="1" applyFill="1" applyBorder="1" applyAlignment="1">
      <alignment horizontal="center" vertical="top" wrapText="1"/>
    </xf>
    <xf numFmtId="0" fontId="55" fillId="0" borderId="48" xfId="1" applyFont="1" applyFill="1" applyBorder="1"/>
    <xf numFmtId="0" fontId="53" fillId="0" borderId="49" xfId="1" applyNumberFormat="1" applyFont="1" applyFill="1" applyBorder="1" applyAlignment="1">
      <alignment horizontal="center" vertical="center"/>
    </xf>
    <xf numFmtId="0" fontId="53" fillId="0" borderId="47" xfId="1" applyNumberFormat="1" applyFont="1" applyFill="1" applyBorder="1" applyAlignment="1">
      <alignment horizontal="center" vertical="center" wrapText="1"/>
    </xf>
    <xf numFmtId="0" fontId="55" fillId="0" borderId="48" xfId="1" applyNumberFormat="1" applyFont="1" applyFill="1" applyBorder="1" applyAlignment="1">
      <alignment horizontal="center" vertical="center" wrapText="1"/>
    </xf>
    <xf numFmtId="0" fontId="55" fillId="0" borderId="46" xfId="1" applyNumberFormat="1" applyFont="1" applyFill="1" applyBorder="1" applyAlignment="1">
      <alignment horizontal="center" vertical="center" shrinkToFit="1"/>
    </xf>
    <xf numFmtId="0" fontId="55" fillId="0" borderId="49" xfId="1" applyNumberFormat="1" applyFont="1" applyFill="1" applyBorder="1" applyAlignment="1">
      <alignment horizontal="center" vertical="center" shrinkToFit="1"/>
    </xf>
    <xf numFmtId="0" fontId="55" fillId="0" borderId="73" xfId="1" applyNumberFormat="1" applyFont="1" applyFill="1" applyBorder="1" applyAlignment="1">
      <alignment horizontal="center" vertical="center" wrapText="1"/>
    </xf>
    <xf numFmtId="0" fontId="55" fillId="0" borderId="49" xfId="1" applyNumberFormat="1" applyFont="1" applyFill="1" applyBorder="1" applyAlignment="1">
      <alignment horizontal="center" vertical="center" wrapText="1"/>
    </xf>
    <xf numFmtId="0" fontId="74" fillId="0" borderId="49" xfId="1" applyFont="1" applyFill="1" applyBorder="1" applyAlignment="1">
      <alignment horizontal="center" vertical="center"/>
    </xf>
    <xf numFmtId="0" fontId="55" fillId="0" borderId="24" xfId="1" applyFont="1" applyFill="1" applyBorder="1"/>
    <xf numFmtId="0" fontId="53" fillId="0" borderId="50" xfId="1" applyNumberFormat="1" applyFont="1" applyFill="1" applyBorder="1" applyAlignment="1">
      <alignment horizontal="center" vertical="center" wrapText="1"/>
    </xf>
    <xf numFmtId="0" fontId="98" fillId="0" borderId="76" xfId="1" applyNumberFormat="1" applyFont="1" applyFill="1" applyBorder="1" applyAlignment="1">
      <alignment horizontal="center" vertical="center" wrapText="1"/>
    </xf>
    <xf numFmtId="0" fontId="55" fillId="0" borderId="76" xfId="1" applyNumberFormat="1" applyFont="1" applyFill="1" applyBorder="1" applyAlignment="1">
      <alignment horizontal="center" vertical="center" wrapText="1"/>
    </xf>
    <xf numFmtId="0" fontId="55" fillId="0" borderId="77" xfId="1" applyNumberFormat="1" applyFont="1" applyFill="1" applyBorder="1" applyAlignment="1">
      <alignment horizontal="center" vertical="center" shrinkToFit="1"/>
    </xf>
    <xf numFmtId="0" fontId="55" fillId="0" borderId="157" xfId="1" applyNumberFormat="1" applyFont="1" applyFill="1" applyBorder="1" applyAlignment="1">
      <alignment horizontal="center" vertical="center" shrinkToFit="1"/>
    </xf>
    <xf numFmtId="0" fontId="46" fillId="0" borderId="35" xfId="1" applyNumberFormat="1" applyFont="1" applyFill="1" applyBorder="1" applyAlignment="1">
      <alignment horizontal="center" vertical="center" shrinkToFit="1"/>
    </xf>
    <xf numFmtId="0" fontId="46" fillId="0" borderId="97" xfId="1" applyNumberFormat="1" applyFont="1" applyFill="1" applyBorder="1" applyAlignment="1">
      <alignment horizontal="center" vertical="center" shrinkToFit="1"/>
    </xf>
    <xf numFmtId="0" fontId="46" fillId="0" borderId="125" xfId="1" applyNumberFormat="1" applyFont="1" applyFill="1" applyBorder="1" applyAlignment="1">
      <alignment horizontal="center" vertical="center" shrinkToFit="1"/>
    </xf>
    <xf numFmtId="1" fontId="46" fillId="0" borderId="194" xfId="1" applyNumberFormat="1" applyFont="1" applyFill="1" applyBorder="1" applyAlignment="1">
      <alignment horizontal="center" vertical="center" shrinkToFit="1"/>
    </xf>
    <xf numFmtId="1" fontId="46" fillId="0" borderId="195" xfId="1" applyNumberFormat="1" applyFont="1" applyFill="1" applyBorder="1" applyAlignment="1">
      <alignment horizontal="center" vertical="center" shrinkToFit="1"/>
    </xf>
    <xf numFmtId="1" fontId="57" fillId="0" borderId="126" xfId="1" applyNumberFormat="1" applyFont="1" applyFill="1" applyBorder="1" applyAlignment="1">
      <alignment horizontal="center" vertical="center" shrinkToFit="1"/>
    </xf>
    <xf numFmtId="0" fontId="57" fillId="0" borderId="47" xfId="1" applyFont="1" applyFill="1" applyBorder="1" applyAlignment="1">
      <alignment horizontal="center" vertical="center"/>
    </xf>
    <xf numFmtId="0" fontId="53" fillId="0" borderId="141" xfId="1" applyNumberFormat="1" applyFont="1" applyFill="1" applyBorder="1" applyAlignment="1">
      <alignment horizontal="center" vertical="center"/>
    </xf>
    <xf numFmtId="0" fontId="46" fillId="0" borderId="104" xfId="1" applyNumberFormat="1" applyFont="1" applyFill="1" applyBorder="1" applyAlignment="1">
      <alignment horizontal="center" vertical="center" wrapText="1"/>
    </xf>
    <xf numFmtId="1" fontId="46" fillId="0" borderId="60" xfId="1" applyNumberFormat="1" applyFont="1" applyFill="1" applyBorder="1" applyAlignment="1">
      <alignment horizontal="center" vertical="center" wrapText="1"/>
    </xf>
    <xf numFmtId="0" fontId="46" fillId="0" borderId="60" xfId="1" applyNumberFormat="1" applyFont="1" applyFill="1" applyBorder="1" applyAlignment="1">
      <alignment horizontal="center" vertical="center" wrapText="1"/>
    </xf>
    <xf numFmtId="0" fontId="46" fillId="0" borderId="134" xfId="1" applyNumberFormat="1" applyFont="1" applyFill="1" applyBorder="1" applyAlignment="1">
      <alignment horizontal="center" vertical="center" wrapText="1"/>
    </xf>
    <xf numFmtId="0" fontId="75" fillId="0" borderId="0" xfId="1" applyFont="1" applyFill="1" applyBorder="1"/>
    <xf numFmtId="0" fontId="4" fillId="0" borderId="0" xfId="1" applyFont="1" applyFill="1" applyBorder="1" applyAlignment="1">
      <alignment vertical="center" wrapText="1" shrinkToFit="1"/>
    </xf>
    <xf numFmtId="0" fontId="64" fillId="0" borderId="165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shrinkToFit="1"/>
    </xf>
    <xf numFmtId="0" fontId="64" fillId="0" borderId="162" xfId="1" applyNumberFormat="1" applyFont="1" applyFill="1" applyBorder="1" applyAlignment="1">
      <alignment horizontal="center" vertical="center" wrapText="1"/>
    </xf>
    <xf numFmtId="0" fontId="64" fillId="0" borderId="78" xfId="1" applyNumberFormat="1" applyFont="1" applyFill="1" applyBorder="1" applyAlignment="1">
      <alignment horizontal="center" vertical="center" wrapText="1" shrinkToFit="1"/>
    </xf>
    <xf numFmtId="0" fontId="64" fillId="0" borderId="157" xfId="1" applyNumberFormat="1" applyFont="1" applyFill="1" applyBorder="1" applyAlignment="1">
      <alignment horizontal="center" vertical="center" wrapText="1" shrinkToFit="1"/>
    </xf>
    <xf numFmtId="0" fontId="64" fillId="0" borderId="75" xfId="1" applyNumberFormat="1" applyFont="1" applyFill="1" applyBorder="1" applyAlignment="1">
      <alignment horizontal="center" vertical="center" wrapText="1" shrinkToFit="1"/>
    </xf>
    <xf numFmtId="0" fontId="64" fillId="0" borderId="76" xfId="1" applyNumberFormat="1" applyFont="1" applyFill="1" applyBorder="1" applyAlignment="1">
      <alignment horizontal="center" vertical="center" wrapText="1" shrinkToFit="1"/>
    </xf>
    <xf numFmtId="0" fontId="64" fillId="0" borderId="77" xfId="1" applyNumberFormat="1" applyFont="1" applyFill="1" applyBorder="1" applyAlignment="1">
      <alignment horizontal="center" vertical="center" wrapText="1" shrinkToFit="1"/>
    </xf>
    <xf numFmtId="0" fontId="64" fillId="0" borderId="139" xfId="1" applyNumberFormat="1" applyFont="1" applyFill="1" applyBorder="1" applyAlignment="1">
      <alignment horizontal="center" vertical="center" wrapText="1" shrinkToFit="1"/>
    </xf>
    <xf numFmtId="0" fontId="64" fillId="0" borderId="78" xfId="1" applyNumberFormat="1" applyFont="1" applyFill="1" applyBorder="1" applyAlignment="1">
      <alignment horizontal="center" vertical="center" shrinkToFit="1"/>
    </xf>
    <xf numFmtId="0" fontId="64" fillId="0" borderId="76" xfId="1" applyNumberFormat="1" applyFont="1" applyFill="1" applyBorder="1" applyAlignment="1">
      <alignment horizontal="center" vertical="center" shrinkToFit="1"/>
    </xf>
    <xf numFmtId="0" fontId="64" fillId="0" borderId="157" xfId="1" applyNumberFormat="1" applyFont="1" applyFill="1" applyBorder="1" applyAlignment="1">
      <alignment horizontal="center" vertical="center" shrinkToFit="1"/>
    </xf>
    <xf numFmtId="0" fontId="64" fillId="0" borderId="75" xfId="1" applyNumberFormat="1" applyFont="1" applyFill="1" applyBorder="1" applyAlignment="1">
      <alignment horizontal="center" vertical="center" shrinkToFit="1"/>
    </xf>
    <xf numFmtId="0" fontId="64" fillId="0" borderId="71" xfId="1" applyNumberFormat="1" applyFont="1" applyFill="1" applyBorder="1" applyAlignment="1">
      <alignment horizontal="center" vertical="center" shrinkToFit="1"/>
    </xf>
    <xf numFmtId="0" fontId="57" fillId="0" borderId="165" xfId="1" applyFont="1" applyFill="1" applyBorder="1" applyAlignment="1">
      <alignment horizontal="center" vertical="center"/>
    </xf>
    <xf numFmtId="1" fontId="46" fillId="0" borderId="54" xfId="1" applyNumberFormat="1" applyFont="1" applyFill="1" applyBorder="1" applyAlignment="1">
      <alignment horizontal="center" vertical="center"/>
    </xf>
    <xf numFmtId="1" fontId="46" fillId="0" borderId="55" xfId="1" applyNumberFormat="1" applyFont="1" applyFill="1" applyBorder="1" applyAlignment="1">
      <alignment horizontal="center" vertical="center"/>
    </xf>
    <xf numFmtId="1" fontId="46" fillId="0" borderId="28" xfId="1" applyNumberFormat="1" applyFont="1" applyFill="1" applyBorder="1" applyAlignment="1">
      <alignment horizontal="center" vertical="center"/>
    </xf>
    <xf numFmtId="0" fontId="46" fillId="0" borderId="196" xfId="1" applyNumberFormat="1" applyFont="1" applyFill="1" applyBorder="1" applyAlignment="1">
      <alignment horizontal="center" vertical="center" wrapText="1"/>
    </xf>
    <xf numFmtId="0" fontId="46" fillId="0" borderId="113" xfId="1" applyNumberFormat="1" applyFont="1" applyFill="1" applyBorder="1" applyAlignment="1">
      <alignment horizontal="center" vertical="center"/>
    </xf>
    <xf numFmtId="1" fontId="46" fillId="0" borderId="57" xfId="1" applyNumberFormat="1" applyFont="1" applyFill="1" applyBorder="1" applyAlignment="1">
      <alignment horizontal="center" vertical="center"/>
    </xf>
    <xf numFmtId="0" fontId="46" fillId="0" borderId="59" xfId="1" applyNumberFormat="1" applyFont="1" applyFill="1" applyBorder="1" applyAlignment="1">
      <alignment horizontal="center" vertical="center" wrapText="1"/>
    </xf>
    <xf numFmtId="1" fontId="46" fillId="0" borderId="104" xfId="1" applyNumberFormat="1" applyFont="1" applyFill="1" applyBorder="1" applyAlignment="1">
      <alignment horizontal="center" vertical="center"/>
    </xf>
    <xf numFmtId="1" fontId="46" fillId="0" borderId="150" xfId="1" applyNumberFormat="1" applyFont="1" applyFill="1" applyBorder="1" applyAlignment="1">
      <alignment horizontal="center" vertical="center"/>
    </xf>
    <xf numFmtId="0" fontId="53" fillId="0" borderId="83" xfId="1" applyNumberFormat="1" applyFont="1" applyFill="1" applyBorder="1" applyAlignment="1">
      <alignment horizontal="center" vertical="center"/>
    </xf>
    <xf numFmtId="0" fontId="53" fillId="0" borderId="71" xfId="1" applyNumberFormat="1" applyFont="1" applyFill="1" applyBorder="1" applyAlignment="1">
      <alignment horizontal="center" vertical="center"/>
    </xf>
    <xf numFmtId="0" fontId="53" fillId="0" borderId="81" xfId="1" applyNumberFormat="1" applyFont="1" applyFill="1" applyBorder="1" applyAlignment="1">
      <alignment horizontal="center" vertical="center"/>
    </xf>
    <xf numFmtId="0" fontId="53" fillId="0" borderId="70" xfId="1" applyNumberFormat="1" applyFont="1" applyFill="1" applyBorder="1" applyAlignment="1">
      <alignment horizontal="center" vertical="center"/>
    </xf>
    <xf numFmtId="0" fontId="53" fillId="0" borderId="81" xfId="1" applyNumberFormat="1" applyFont="1" applyFill="1" applyBorder="1" applyAlignment="1">
      <alignment horizontal="center" vertical="center" wrapText="1"/>
    </xf>
    <xf numFmtId="0" fontId="53" fillId="0" borderId="70" xfId="1" applyNumberFormat="1" applyFont="1" applyFill="1" applyBorder="1" applyAlignment="1">
      <alignment horizontal="center" vertical="center" wrapText="1"/>
    </xf>
    <xf numFmtId="0" fontId="53" fillId="0" borderId="197" xfId="1" applyNumberFormat="1" applyFont="1" applyFill="1" applyBorder="1" applyAlignment="1">
      <alignment horizontal="center" vertical="center" wrapText="1"/>
    </xf>
    <xf numFmtId="0" fontId="53" fillId="0" borderId="82" xfId="1" applyNumberFormat="1" applyFont="1" applyFill="1" applyBorder="1" applyAlignment="1">
      <alignment horizontal="center" vertical="center"/>
    </xf>
    <xf numFmtId="0" fontId="55" fillId="0" borderId="198" xfId="1" applyFont="1" applyFill="1" applyBorder="1"/>
    <xf numFmtId="0" fontId="55" fillId="0" borderId="199" xfId="1" applyFont="1" applyFill="1" applyBorder="1"/>
    <xf numFmtId="0" fontId="55" fillId="0" borderId="5" xfId="1" applyFont="1" applyFill="1" applyBorder="1"/>
    <xf numFmtId="0" fontId="53" fillId="0" borderId="200" xfId="1" applyNumberFormat="1" applyFont="1" applyFill="1" applyBorder="1" applyAlignment="1">
      <alignment horizontal="center" vertical="center"/>
    </xf>
    <xf numFmtId="0" fontId="69" fillId="0" borderId="28" xfId="1" applyFont="1" applyFill="1" applyBorder="1" applyAlignment="1">
      <alignment horizontal="center" vertical="center" wrapText="1"/>
    </xf>
    <xf numFmtId="0" fontId="46" fillId="0" borderId="35" xfId="1" applyFont="1" applyFill="1" applyBorder="1" applyAlignment="1">
      <alignment horizontal="center" vertical="center"/>
    </xf>
    <xf numFmtId="1" fontId="46" fillId="0" borderId="11" xfId="1" applyNumberFormat="1" applyFont="1" applyFill="1" applyBorder="1" applyAlignment="1">
      <alignment horizontal="center" vertical="center"/>
    </xf>
    <xf numFmtId="1" fontId="46" fillId="0" borderId="201" xfId="1" applyNumberFormat="1" applyFont="1" applyFill="1" applyBorder="1" applyAlignment="1">
      <alignment horizontal="center" vertical="center"/>
    </xf>
    <xf numFmtId="1" fontId="46" fillId="0" borderId="35" xfId="1" applyNumberFormat="1" applyFont="1" applyFill="1" applyBorder="1" applyAlignment="1">
      <alignment horizontal="center" vertical="center" shrinkToFit="1"/>
    </xf>
    <xf numFmtId="164" fontId="46" fillId="0" borderId="35" xfId="1" applyNumberFormat="1" applyFont="1" applyFill="1" applyBorder="1" applyAlignment="1">
      <alignment horizontal="center" vertical="center" shrinkToFit="1"/>
    </xf>
    <xf numFmtId="1" fontId="46" fillId="0" borderId="188" xfId="1" applyNumberFormat="1" applyFont="1" applyFill="1" applyBorder="1" applyAlignment="1">
      <alignment horizontal="center" vertical="center" shrinkToFit="1"/>
    </xf>
    <xf numFmtId="1" fontId="46" fillId="0" borderId="189" xfId="1" applyNumberFormat="1" applyFont="1" applyFill="1" applyBorder="1" applyAlignment="1">
      <alignment horizontal="center" vertical="center" shrinkToFit="1"/>
    </xf>
    <xf numFmtId="0" fontId="56" fillId="0" borderId="34" xfId="1" applyFont="1" applyFill="1" applyBorder="1" applyAlignment="1">
      <alignment vertical="center" textRotation="90"/>
    </xf>
    <xf numFmtId="0" fontId="35" fillId="0" borderId="0" xfId="1" applyFont="1" applyFill="1" applyBorder="1" applyAlignment="1">
      <alignment horizontal="center" vertical="top"/>
    </xf>
    <xf numFmtId="0" fontId="35" fillId="0" borderId="113" xfId="1" applyFont="1" applyFill="1" applyBorder="1" applyAlignment="1">
      <alignment horizontal="center" vertical="top"/>
    </xf>
    <xf numFmtId="1" fontId="52" fillId="0" borderId="165" xfId="1" applyNumberFormat="1" applyFont="1" applyFill="1" applyBorder="1" applyAlignment="1">
      <alignment horizontal="center" vertical="center"/>
    </xf>
    <xf numFmtId="0" fontId="52" fillId="0" borderId="167" xfId="1" applyNumberFormat="1" applyFont="1" applyFill="1" applyBorder="1" applyAlignment="1">
      <alignment horizontal="center" vertical="center"/>
    </xf>
    <xf numFmtId="0" fontId="52" fillId="0" borderId="162" xfId="1" applyNumberFormat="1" applyFont="1" applyFill="1" applyBorder="1" applyAlignment="1">
      <alignment horizontal="center" vertical="center"/>
    </xf>
    <xf numFmtId="0" fontId="52" fillId="0" borderId="68" xfId="1" applyNumberFormat="1" applyFont="1" applyFill="1" applyBorder="1" applyAlignment="1">
      <alignment horizontal="center" vertical="center"/>
    </xf>
    <xf numFmtId="0" fontId="52" fillId="0" borderId="202" xfId="1" applyNumberFormat="1" applyFont="1" applyFill="1" applyBorder="1" applyAlignment="1">
      <alignment horizontal="center" vertical="center"/>
    </xf>
    <xf numFmtId="0" fontId="52" fillId="0" borderId="203" xfId="1" applyNumberFormat="1" applyFont="1" applyFill="1" applyBorder="1" applyAlignment="1">
      <alignment horizontal="center" vertical="center"/>
    </xf>
    <xf numFmtId="0" fontId="52" fillId="0" borderId="204" xfId="1" applyNumberFormat="1" applyFont="1" applyFill="1" applyBorder="1" applyAlignment="1">
      <alignment horizontal="center" vertical="center"/>
    </xf>
    <xf numFmtId="0" fontId="46" fillId="0" borderId="205" xfId="1" applyNumberFormat="1" applyFont="1" applyFill="1" applyBorder="1" applyAlignment="1">
      <alignment horizontal="center" vertical="center"/>
    </xf>
    <xf numFmtId="0" fontId="56" fillId="0" borderId="0" xfId="1" applyFont="1" applyFill="1" applyBorder="1" applyAlignment="1">
      <alignment vertical="center" textRotation="90"/>
    </xf>
    <xf numFmtId="49" fontId="4" fillId="0" borderId="0" xfId="1" applyNumberFormat="1" applyFont="1" applyFill="1" applyBorder="1" applyAlignment="1">
      <alignment horizontal="left" vertical="center"/>
    </xf>
    <xf numFmtId="0" fontId="48" fillId="0" borderId="0" xfId="1" applyNumberFormat="1" applyFont="1" applyFill="1" applyBorder="1" applyAlignment="1">
      <alignment horizontal="center" vertical="center"/>
    </xf>
    <xf numFmtId="0" fontId="46" fillId="0" borderId="58" xfId="1" applyNumberFormat="1" applyFont="1" applyFill="1" applyBorder="1" applyAlignment="1">
      <alignment horizontal="center" vertical="center"/>
    </xf>
    <xf numFmtId="0" fontId="94" fillId="0" borderId="0" xfId="1" applyFont="1" applyFill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1" fontId="52" fillId="0" borderId="23" xfId="1" applyNumberFormat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center"/>
    </xf>
    <xf numFmtId="0" fontId="21" fillId="0" borderId="0" xfId="1" applyFont="1" applyFill="1" applyBorder="1" applyAlignment="1"/>
    <xf numFmtId="1" fontId="52" fillId="0" borderId="21" xfId="1" applyNumberFormat="1" applyFont="1" applyFill="1" applyBorder="1" applyAlignment="1">
      <alignment horizontal="center" vertical="center"/>
    </xf>
    <xf numFmtId="0" fontId="52" fillId="0" borderId="206" xfId="1" applyNumberFormat="1" applyFont="1" applyFill="1" applyBorder="1" applyAlignment="1">
      <alignment horizontal="center" vertical="center"/>
    </xf>
    <xf numFmtId="0" fontId="46" fillId="0" borderId="207" xfId="1" applyNumberFormat="1" applyFont="1" applyFill="1" applyBorder="1" applyAlignment="1">
      <alignment horizontal="center" vertical="center"/>
    </xf>
    <xf numFmtId="49" fontId="67" fillId="0" borderId="14" xfId="1" applyNumberFormat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/>
    </xf>
    <xf numFmtId="0" fontId="67" fillId="0" borderId="0" xfId="1" applyFont="1" applyFill="1" applyBorder="1"/>
    <xf numFmtId="0" fontId="1" fillId="0" borderId="0" xfId="1" applyFill="1"/>
    <xf numFmtId="0" fontId="7" fillId="0" borderId="0" xfId="1" applyNumberFormat="1" applyFont="1" applyFill="1" applyBorder="1" applyAlignment="1">
      <alignment vertical="center" wrapText="1"/>
    </xf>
    <xf numFmtId="0" fontId="38" fillId="0" borderId="0" xfId="1" applyFont="1" applyFill="1" applyBorder="1" applyAlignment="1">
      <alignment vertical="center" wrapText="1"/>
    </xf>
    <xf numFmtId="0" fontId="3" fillId="0" borderId="14" xfId="1" applyNumberFormat="1" applyFont="1" applyFill="1" applyBorder="1" applyAlignment="1">
      <alignment horizontal="center" vertical="center" wrapText="1"/>
    </xf>
    <xf numFmtId="0" fontId="67" fillId="0" borderId="104" xfId="1" applyFont="1" applyFill="1" applyBorder="1" applyAlignment="1">
      <alignment horizontal="center" vertical="center" wrapText="1"/>
    </xf>
    <xf numFmtId="0" fontId="87" fillId="0" borderId="0" xfId="1" applyFont="1" applyFill="1" applyBorder="1" applyAlignment="1">
      <alignment vertical="center"/>
    </xf>
    <xf numFmtId="0" fontId="4" fillId="0" borderId="155" xfId="1" applyFont="1" applyFill="1" applyBorder="1" applyAlignment="1">
      <alignment horizontal="center" vertical="center"/>
    </xf>
    <xf numFmtId="49" fontId="4" fillId="0" borderId="104" xfId="1" applyNumberFormat="1" applyFont="1" applyFill="1" applyBorder="1" applyAlignment="1">
      <alignment horizontal="center" vertical="center" wrapText="1"/>
    </xf>
    <xf numFmtId="0" fontId="99" fillId="0" borderId="0" xfId="1" applyFont="1" applyFill="1" applyBorder="1" applyAlignment="1">
      <alignment vertical="center"/>
    </xf>
    <xf numFmtId="0" fontId="64" fillId="0" borderId="142" xfId="1" applyFont="1" applyFill="1" applyBorder="1" applyAlignment="1">
      <alignment horizontal="left" vertical="center"/>
    </xf>
    <xf numFmtId="49" fontId="34" fillId="0" borderId="0" xfId="1" applyNumberFormat="1" applyFont="1" applyFill="1" applyBorder="1" applyAlignment="1">
      <alignment horizontal="center" wrapText="1"/>
    </xf>
    <xf numFmtId="0" fontId="2" fillId="0" borderId="0" xfId="1" applyNumberFormat="1" applyFont="1" applyFill="1" applyBorder="1" applyAlignment="1">
      <alignment vertical="center"/>
    </xf>
    <xf numFmtId="0" fontId="37" fillId="0" borderId="0" xfId="1" applyNumberFormat="1" applyFont="1" applyFill="1" applyBorder="1" applyAlignment="1">
      <alignment vertical="center"/>
    </xf>
    <xf numFmtId="49" fontId="40" fillId="0" borderId="0" xfId="1" applyNumberFormat="1" applyFont="1" applyFill="1" applyBorder="1" applyAlignment="1">
      <alignment vertical="center" wrapText="1"/>
    </xf>
    <xf numFmtId="49" fontId="40" fillId="0" borderId="0" xfId="1" applyNumberFormat="1" applyFont="1" applyFill="1" applyBorder="1" applyAlignment="1">
      <alignment vertical="center"/>
    </xf>
    <xf numFmtId="0" fontId="100" fillId="0" borderId="0" xfId="1" applyFont="1" applyFill="1" applyBorder="1" applyAlignment="1">
      <alignment vertical="center" wrapText="1"/>
    </xf>
    <xf numFmtId="0" fontId="100" fillId="0" borderId="0" xfId="1" applyFont="1" applyFill="1" applyBorder="1" applyAlignment="1">
      <alignment vertical="center"/>
    </xf>
    <xf numFmtId="0" fontId="88" fillId="0" borderId="0" xfId="1" applyFont="1" applyFill="1" applyBorder="1" applyAlignment="1">
      <alignment vertical="center" wrapText="1"/>
    </xf>
    <xf numFmtId="0" fontId="88" fillId="0" borderId="0" xfId="1" applyFont="1" applyFill="1" applyBorder="1" applyAlignment="1">
      <alignment vertical="center"/>
    </xf>
    <xf numFmtId="0" fontId="74" fillId="0" borderId="103" xfId="1" applyFont="1" applyFill="1" applyBorder="1" applyAlignment="1">
      <alignment horizontal="center" vertical="center" wrapText="1"/>
    </xf>
    <xf numFmtId="0" fontId="74" fillId="0" borderId="50" xfId="1" applyFont="1" applyFill="1" applyBorder="1" applyAlignment="1">
      <alignment horizontal="center" vertical="center" wrapText="1"/>
    </xf>
    <xf numFmtId="0" fontId="74" fillId="0" borderId="51" xfId="1" applyNumberFormat="1" applyFont="1" applyFill="1" applyBorder="1" applyAlignment="1">
      <alignment horizontal="center" vertical="center"/>
    </xf>
    <xf numFmtId="0" fontId="101" fillId="0" borderId="0" xfId="1" applyFont="1" applyFill="1" applyBorder="1" applyAlignment="1">
      <alignment horizontal="center" vertical="center"/>
    </xf>
    <xf numFmtId="49" fontId="4" fillId="0" borderId="15" xfId="1" applyNumberFormat="1" applyFont="1" applyFill="1" applyBorder="1" applyAlignment="1">
      <alignment horizontal="center" vertical="center" wrapText="1"/>
    </xf>
    <xf numFmtId="0" fontId="4" fillId="0" borderId="165" xfId="1" applyFont="1" applyFill="1" applyBorder="1" applyAlignment="1">
      <alignment horizontal="center" vertical="center" wrapText="1"/>
    </xf>
    <xf numFmtId="49" fontId="4" fillId="0" borderId="166" xfId="1" applyNumberFormat="1" applyFont="1" applyFill="1" applyBorder="1" applyAlignment="1">
      <alignment horizontal="center" vertical="center" wrapText="1"/>
    </xf>
    <xf numFmtId="0" fontId="40" fillId="0" borderId="0" xfId="1" applyNumberFormat="1" applyFont="1" applyFill="1" applyBorder="1" applyAlignment="1">
      <alignment vertical="center"/>
    </xf>
    <xf numFmtId="49" fontId="30" fillId="0" borderId="0" xfId="1" applyNumberFormat="1" applyFont="1" applyFill="1" applyBorder="1" applyAlignment="1">
      <alignment vertical="center"/>
    </xf>
    <xf numFmtId="49" fontId="23" fillId="0" borderId="0" xfId="1" applyNumberFormat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49" fontId="23" fillId="0" borderId="0" xfId="1" applyNumberFormat="1" applyFont="1" applyFill="1" applyBorder="1" applyAlignment="1">
      <alignment horizontal="center" vertical="center"/>
    </xf>
    <xf numFmtId="0" fontId="87" fillId="0" borderId="0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49" fontId="4" fillId="0" borderId="26" xfId="1" applyNumberFormat="1" applyFont="1" applyFill="1" applyBorder="1" applyAlignment="1">
      <alignment horizontal="center" vertical="center" wrapText="1"/>
    </xf>
    <xf numFmtId="0" fontId="4" fillId="0" borderId="47" xfId="1" applyFont="1" applyFill="1" applyBorder="1" applyAlignment="1">
      <alignment horizontal="center" vertical="center" wrapText="1"/>
    </xf>
    <xf numFmtId="49" fontId="4" fillId="0" borderId="54" xfId="1" applyNumberFormat="1" applyFont="1" applyFill="1" applyBorder="1" applyAlignment="1">
      <alignment horizontal="center" vertical="center" wrapText="1"/>
    </xf>
    <xf numFmtId="49" fontId="4" fillId="0" borderId="73" xfId="1" applyNumberFormat="1" applyFont="1" applyFill="1" applyBorder="1" applyAlignment="1">
      <alignment horizontal="center" vertical="center" wrapText="1"/>
    </xf>
    <xf numFmtId="49" fontId="4" fillId="0" borderId="57" xfId="1" applyNumberFormat="1" applyFont="1" applyFill="1" applyBorder="1" applyAlignment="1">
      <alignment horizontal="center" vertical="center" wrapText="1"/>
    </xf>
    <xf numFmtId="49" fontId="4" fillId="0" borderId="44" xfId="1" applyNumberFormat="1" applyFont="1" applyFill="1" applyBorder="1" applyAlignment="1">
      <alignment horizontal="center" vertical="center" wrapText="1"/>
    </xf>
    <xf numFmtId="0" fontId="88" fillId="0" borderId="0" xfId="1" applyNumberFormat="1" applyFont="1" applyFill="1" applyBorder="1" applyAlignment="1">
      <alignment vertical="center" wrapText="1"/>
    </xf>
    <xf numFmtId="49" fontId="88" fillId="0" borderId="0" xfId="1" applyNumberFormat="1" applyFont="1" applyFill="1" applyBorder="1" applyAlignment="1">
      <alignment vertical="center" wrapText="1"/>
    </xf>
    <xf numFmtId="49" fontId="88" fillId="0" borderId="0" xfId="1" applyNumberFormat="1" applyFont="1" applyFill="1" applyBorder="1" applyAlignment="1">
      <alignment vertical="center"/>
    </xf>
    <xf numFmtId="49" fontId="4" fillId="0" borderId="139" xfId="1" applyNumberFormat="1" applyFont="1" applyFill="1" applyBorder="1" applyAlignment="1">
      <alignment horizontal="center" vertical="center" wrapText="1"/>
    </xf>
    <xf numFmtId="0" fontId="4" fillId="0" borderId="160" xfId="1" applyNumberFormat="1" applyFont="1" applyFill="1" applyBorder="1" applyAlignment="1">
      <alignment horizontal="center" vertical="center"/>
    </xf>
    <xf numFmtId="49" fontId="4" fillId="0" borderId="14" xfId="1" applyNumberFormat="1" applyFont="1" applyFill="1" applyBorder="1" applyAlignment="1">
      <alignment horizontal="center" vertical="center" wrapText="1"/>
    </xf>
    <xf numFmtId="0" fontId="48" fillId="0" borderId="0" xfId="1" applyFont="1" applyFill="1" applyBorder="1" applyAlignment="1">
      <alignment horizontal="center" wrapText="1"/>
    </xf>
    <xf numFmtId="49" fontId="4" fillId="0" borderId="104" xfId="1" applyNumberFormat="1" applyFont="1" applyFill="1" applyBorder="1" applyAlignment="1">
      <alignment horizontal="center" vertical="center"/>
    </xf>
    <xf numFmtId="49" fontId="4" fillId="0" borderId="36" xfId="1" applyNumberFormat="1" applyFont="1" applyFill="1" applyBorder="1" applyAlignment="1">
      <alignment horizontal="center" vertical="center"/>
    </xf>
    <xf numFmtId="49" fontId="40" fillId="0" borderId="0" xfId="1" applyNumberFormat="1" applyFont="1" applyFill="1" applyBorder="1" applyAlignment="1">
      <alignment horizontal="center" vertical="center"/>
    </xf>
    <xf numFmtId="49" fontId="88" fillId="0" borderId="0" xfId="1" applyNumberFormat="1" applyFont="1" applyFill="1" applyBorder="1" applyAlignment="1">
      <alignment horizontal="left" vertical="center" wrapText="1"/>
    </xf>
    <xf numFmtId="49" fontId="34" fillId="0" borderId="0" xfId="1" applyNumberFormat="1" applyFont="1" applyFill="1" applyBorder="1" applyAlignment="1">
      <alignment horizontal="right" wrapText="1"/>
    </xf>
    <xf numFmtId="0" fontId="74" fillId="0" borderId="0" xfId="1" applyFont="1" applyFill="1" applyBorder="1" applyAlignment="1">
      <alignment vertical="center"/>
    </xf>
    <xf numFmtId="49" fontId="74" fillId="0" borderId="0" xfId="1" applyNumberFormat="1" applyFont="1" applyFill="1" applyBorder="1" applyAlignment="1" applyProtection="1">
      <alignment horizontal="center" vertical="center"/>
    </xf>
    <xf numFmtId="0" fontId="74" fillId="0" borderId="0" xfId="1" applyFont="1" applyFill="1" applyBorder="1" applyAlignment="1" applyProtection="1">
      <alignment vertical="center"/>
    </xf>
    <xf numFmtId="49" fontId="57" fillId="0" borderId="0" xfId="1" applyNumberFormat="1" applyFont="1" applyFill="1" applyBorder="1" applyAlignment="1" applyProtection="1">
      <alignment horizontal="right" vertical="center"/>
    </xf>
    <xf numFmtId="49" fontId="74" fillId="0" borderId="0" xfId="1" applyNumberFormat="1" applyFont="1" applyFill="1" applyBorder="1" applyAlignment="1" applyProtection="1">
      <alignment horizontal="left" vertical="center"/>
    </xf>
    <xf numFmtId="0" fontId="74" fillId="0" borderId="0" xfId="1" applyFont="1" applyFill="1" applyBorder="1" applyAlignment="1" applyProtection="1">
      <alignment horizontal="left" vertical="center"/>
    </xf>
    <xf numFmtId="0" fontId="57" fillId="0" borderId="0" xfId="1" applyFont="1" applyFill="1" applyBorder="1" applyAlignment="1" applyProtection="1">
      <alignment horizontal="left" vertical="center"/>
    </xf>
    <xf numFmtId="0" fontId="57" fillId="0" borderId="0" xfId="1" applyFont="1" applyFill="1" applyBorder="1" applyAlignment="1">
      <alignment vertical="center"/>
    </xf>
    <xf numFmtId="0" fontId="72" fillId="0" borderId="147" xfId="1" applyFont="1" applyFill="1" applyBorder="1" applyAlignment="1">
      <alignment horizontal="left" vertical="justify"/>
    </xf>
    <xf numFmtId="49" fontId="64" fillId="0" borderId="0" xfId="1" applyNumberFormat="1" applyFont="1" applyFill="1" applyBorder="1" applyAlignment="1">
      <alignment horizontal="right" wrapText="1"/>
    </xf>
    <xf numFmtId="0" fontId="4" fillId="0" borderId="0" xfId="1" applyFont="1" applyFill="1" applyBorder="1" applyAlignment="1" applyProtection="1">
      <alignment horizontal="left" wrapText="1"/>
    </xf>
    <xf numFmtId="0" fontId="52" fillId="0" borderId="141" xfId="1" applyFont="1" applyFill="1" applyBorder="1" applyAlignment="1">
      <alignment horizontal="center" vertical="center"/>
    </xf>
    <xf numFmtId="49" fontId="31" fillId="0" borderId="0" xfId="1" applyNumberFormat="1" applyFont="1" applyFill="1" applyBorder="1" applyAlignment="1">
      <alignment horizontal="left" vertical="center" wrapText="1"/>
    </xf>
    <xf numFmtId="0" fontId="4" fillId="0" borderId="108" xfId="1" applyFont="1" applyFill="1" applyBorder="1" applyAlignment="1" applyProtection="1">
      <alignment horizontal="center"/>
    </xf>
    <xf numFmtId="0" fontId="4" fillId="0" borderId="109" xfId="1" applyFont="1" applyFill="1" applyBorder="1" applyAlignment="1" applyProtection="1">
      <alignment horizontal="center"/>
    </xf>
    <xf numFmtId="0" fontId="48" fillId="0" borderId="40" xfId="1" applyFont="1" applyFill="1" applyBorder="1" applyAlignment="1">
      <alignment horizontal="center" vertical="center" wrapText="1" shrinkToFit="1"/>
    </xf>
    <xf numFmtId="0" fontId="49" fillId="0" borderId="41" xfId="1" applyFont="1" applyFill="1" applyBorder="1" applyAlignment="1">
      <alignment horizontal="center" vertical="center"/>
    </xf>
    <xf numFmtId="0" fontId="49" fillId="0" borderId="42" xfId="1" applyFont="1" applyFill="1" applyBorder="1" applyAlignment="1">
      <alignment horizontal="center" vertical="center"/>
    </xf>
    <xf numFmtId="0" fontId="48" fillId="0" borderId="136" xfId="1" applyFont="1" applyFill="1" applyBorder="1" applyAlignment="1">
      <alignment horizontal="right" vertical="center" shrinkToFit="1"/>
    </xf>
    <xf numFmtId="0" fontId="49" fillId="0" borderId="110" xfId="1" applyFont="1" applyFill="1" applyBorder="1"/>
    <xf numFmtId="0" fontId="49" fillId="0" borderId="137" xfId="1" applyFont="1" applyFill="1" applyBorder="1"/>
    <xf numFmtId="0" fontId="35" fillId="0" borderId="139" xfId="1" applyNumberFormat="1" applyFont="1" applyFill="1" applyBorder="1" applyAlignment="1">
      <alignment horizontal="center" vertical="center"/>
    </xf>
    <xf numFmtId="0" fontId="52" fillId="0" borderId="140" xfId="1" applyFont="1" applyFill="1" applyBorder="1" applyAlignment="1">
      <alignment horizontal="center" vertical="center"/>
    </xf>
    <xf numFmtId="49" fontId="31" fillId="0" borderId="0" xfId="1" applyNumberFormat="1" applyFont="1" applyFill="1" applyBorder="1" applyAlignment="1">
      <alignment horizontal="left" vertical="center"/>
    </xf>
    <xf numFmtId="0" fontId="52" fillId="0" borderId="142" xfId="1" applyFont="1" applyFill="1" applyBorder="1" applyAlignment="1">
      <alignment horizontal="center" vertical="center"/>
    </xf>
    <xf numFmtId="0" fontId="44" fillId="0" borderId="23" xfId="1" applyFont="1" applyFill="1" applyBorder="1" applyAlignment="1">
      <alignment horizontal="left" vertical="center" wrapText="1"/>
    </xf>
    <xf numFmtId="0" fontId="44" fillId="0" borderId="2" xfId="1" applyFont="1" applyFill="1" applyBorder="1" applyAlignment="1">
      <alignment horizontal="left" vertical="center" wrapText="1"/>
    </xf>
    <xf numFmtId="49" fontId="51" fillId="0" borderId="15" xfId="1" applyNumberFormat="1" applyFont="1" applyFill="1" applyBorder="1" applyAlignment="1">
      <alignment horizontal="left" vertical="center" wrapText="1"/>
    </xf>
    <xf numFmtId="0" fontId="4" fillId="0" borderId="23" xfId="1" applyFont="1" applyFill="1" applyBorder="1" applyAlignment="1">
      <alignment horizontal="left" vertical="center" wrapText="1"/>
    </xf>
    <xf numFmtId="0" fontId="4" fillId="0" borderId="57" xfId="1" applyFont="1" applyFill="1" applyBorder="1" applyAlignment="1">
      <alignment horizontal="left" vertical="center" wrapText="1"/>
    </xf>
    <xf numFmtId="49" fontId="57" fillId="0" borderId="15" xfId="1" applyNumberFormat="1" applyFont="1" applyFill="1" applyBorder="1" applyAlignment="1">
      <alignment horizontal="left" vertical="center" wrapText="1"/>
    </xf>
    <xf numFmtId="0" fontId="4" fillId="0" borderId="128" xfId="1" applyFont="1" applyFill="1" applyBorder="1" applyAlignment="1">
      <alignment horizontal="left" vertical="center" wrapText="1"/>
    </xf>
    <xf numFmtId="0" fontId="4" fillId="0" borderId="129" xfId="1" applyFont="1" applyFill="1" applyBorder="1" applyAlignment="1">
      <alignment horizontal="left" vertical="center" wrapText="1"/>
    </xf>
    <xf numFmtId="49" fontId="57" fillId="0" borderId="130" xfId="1" applyNumberFormat="1" applyFont="1" applyFill="1" applyBorder="1" applyAlignment="1">
      <alignment horizontal="left" vertical="center" wrapText="1"/>
    </xf>
    <xf numFmtId="49" fontId="57" fillId="0" borderId="131" xfId="1" applyNumberFormat="1" applyFont="1" applyFill="1" applyBorder="1" applyAlignment="1">
      <alignment horizontal="left" vertical="center" wrapText="1"/>
    </xf>
    <xf numFmtId="49" fontId="57" fillId="0" borderId="132" xfId="1" applyNumberFormat="1" applyFont="1" applyFill="1" applyBorder="1" applyAlignment="1">
      <alignment horizontal="left" vertical="center" wrapText="1"/>
    </xf>
    <xf numFmtId="0" fontId="44" fillId="0" borderId="57" xfId="1" applyFont="1" applyFill="1" applyBorder="1" applyAlignment="1">
      <alignment horizontal="left" vertical="center" wrapText="1"/>
    </xf>
    <xf numFmtId="0" fontId="51" fillId="0" borderId="28" xfId="1" applyFont="1" applyFill="1" applyBorder="1" applyAlignment="1">
      <alignment horizontal="left" vertical="center" wrapText="1"/>
    </xf>
    <xf numFmtId="0" fontId="51" fillId="0" borderId="49" xfId="1" applyFont="1" applyFill="1" applyBorder="1" applyAlignment="1">
      <alignment horizontal="left" vertical="center" wrapText="1"/>
    </xf>
    <xf numFmtId="49" fontId="57" fillId="0" borderId="35" xfId="1" applyNumberFormat="1" applyFont="1" applyFill="1" applyBorder="1" applyAlignment="1">
      <alignment horizontal="left" vertical="center" wrapText="1"/>
    </xf>
    <xf numFmtId="49" fontId="57" fillId="0" borderId="125" xfId="1" applyNumberFormat="1" applyFont="1" applyFill="1" applyBorder="1" applyAlignment="1">
      <alignment horizontal="left" vertical="center" wrapText="1"/>
    </xf>
    <xf numFmtId="49" fontId="57" fillId="0" borderId="126" xfId="1" applyNumberFormat="1" applyFont="1" applyFill="1" applyBorder="1" applyAlignment="1">
      <alignment horizontal="left" vertical="center" wrapText="1"/>
    </xf>
    <xf numFmtId="49" fontId="57" fillId="0" borderId="26" xfId="1" applyNumberFormat="1" applyFont="1" applyFill="1" applyBorder="1" applyAlignment="1">
      <alignment horizontal="left" vertical="center" wrapText="1"/>
    </xf>
    <xf numFmtId="49" fontId="51" fillId="2" borderId="15" xfId="1" applyNumberFormat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vertical="center" wrapText="1"/>
    </xf>
    <xf numFmtId="49" fontId="51" fillId="0" borderId="26" xfId="1" applyNumberFormat="1" applyFont="1" applyFill="1" applyBorder="1" applyAlignment="1">
      <alignment horizontal="left" vertical="center" wrapText="1"/>
    </xf>
    <xf numFmtId="0" fontId="4" fillId="0" borderId="68" xfId="1" applyFont="1" applyFill="1" applyBorder="1" applyAlignment="1">
      <alignment horizontal="left" vertical="center" wrapText="1" shrinkToFit="1"/>
    </xf>
    <xf numFmtId="49" fontId="56" fillId="0" borderId="15" xfId="1" applyNumberFormat="1" applyFont="1" applyFill="1" applyBorder="1" applyAlignment="1">
      <alignment horizontal="left" vertical="center" wrapText="1"/>
    </xf>
    <xf numFmtId="49" fontId="44" fillId="0" borderId="96" xfId="1" applyNumberFormat="1" applyFont="1" applyFill="1" applyBorder="1" applyAlignment="1">
      <alignment horizontal="left" vertical="center" wrapText="1"/>
    </xf>
    <xf numFmtId="49" fontId="44" fillId="0" borderId="97" xfId="1" applyNumberFormat="1" applyFont="1" applyFill="1" applyBorder="1" applyAlignment="1">
      <alignment horizontal="left" vertical="center" wrapText="1"/>
    </xf>
    <xf numFmtId="49" fontId="44" fillId="0" borderId="98" xfId="1" applyNumberFormat="1" applyFont="1" applyFill="1" applyBorder="1" applyAlignment="1">
      <alignment horizontal="left" vertical="center" wrapText="1"/>
    </xf>
    <xf numFmtId="49" fontId="44" fillId="0" borderId="105" xfId="1" applyNumberFormat="1" applyFont="1" applyFill="1" applyBorder="1" applyAlignment="1">
      <alignment horizontal="left" vertical="center" wrapText="1"/>
    </xf>
    <xf numFmtId="49" fontId="44" fillId="0" borderId="106" xfId="1" applyNumberFormat="1" applyFont="1" applyFill="1" applyBorder="1" applyAlignment="1">
      <alignment horizontal="left" vertical="center" wrapText="1"/>
    </xf>
    <xf numFmtId="49" fontId="44" fillId="0" borderId="107" xfId="1" applyNumberFormat="1" applyFont="1" applyFill="1" applyBorder="1" applyAlignment="1">
      <alignment horizontal="left" vertical="center" wrapText="1"/>
    </xf>
    <xf numFmtId="0" fontId="44" fillId="0" borderId="108" xfId="1" applyFont="1" applyFill="1" applyBorder="1" applyAlignment="1" applyProtection="1">
      <alignment horizontal="center"/>
    </xf>
    <xf numFmtId="0" fontId="44" fillId="0" borderId="109" xfId="1" applyFont="1" applyFill="1" applyBorder="1" applyAlignment="1" applyProtection="1">
      <alignment horizontal="center"/>
    </xf>
    <xf numFmtId="0" fontId="44" fillId="0" borderId="110" xfId="1" applyFont="1" applyFill="1" applyBorder="1" applyAlignment="1" applyProtection="1">
      <alignment horizontal="center"/>
    </xf>
    <xf numFmtId="0" fontId="44" fillId="0" borderId="40" xfId="1" applyFont="1" applyFill="1" applyBorder="1" applyAlignment="1" applyProtection="1">
      <alignment horizontal="center" vertical="center" wrapText="1"/>
    </xf>
    <xf numFmtId="0" fontId="44" fillId="0" borderId="41" xfId="1" applyFont="1" applyFill="1" applyBorder="1" applyAlignment="1" applyProtection="1">
      <alignment horizontal="center" vertical="center" wrapText="1"/>
    </xf>
    <xf numFmtId="0" fontId="44" fillId="0" borderId="42" xfId="1" applyFont="1" applyFill="1" applyBorder="1" applyAlignment="1" applyProtection="1">
      <alignment horizontal="center" vertical="center" wrapText="1"/>
    </xf>
    <xf numFmtId="0" fontId="51" fillId="0" borderId="46" xfId="1" applyFont="1" applyFill="1" applyBorder="1" applyAlignment="1">
      <alignment horizontal="left" vertical="center" wrapText="1"/>
    </xf>
    <xf numFmtId="49" fontId="57" fillId="0" borderId="96" xfId="1" applyNumberFormat="1" applyFont="1" applyFill="1" applyBorder="1" applyAlignment="1">
      <alignment horizontal="left" vertical="center" wrapText="1"/>
    </xf>
    <xf numFmtId="49" fontId="57" fillId="0" borderId="97" xfId="1" applyNumberFormat="1" applyFont="1" applyFill="1" applyBorder="1" applyAlignment="1">
      <alignment horizontal="left" vertical="center" wrapText="1"/>
    </xf>
    <xf numFmtId="49" fontId="57" fillId="0" borderId="98" xfId="1" applyNumberFormat="1" applyFont="1" applyFill="1" applyBorder="1" applyAlignment="1">
      <alignment horizontal="left" vertical="center" wrapText="1"/>
    </xf>
    <xf numFmtId="49" fontId="46" fillId="0" borderId="96" xfId="1" applyNumberFormat="1" applyFont="1" applyFill="1" applyBorder="1" applyAlignment="1">
      <alignment horizontal="left" vertical="center" wrapText="1"/>
    </xf>
    <xf numFmtId="49" fontId="46" fillId="0" borderId="97" xfId="1" applyNumberFormat="1" applyFont="1" applyFill="1" applyBorder="1" applyAlignment="1">
      <alignment horizontal="left" vertical="center" wrapText="1"/>
    </xf>
    <xf numFmtId="49" fontId="46" fillId="0" borderId="98" xfId="1" applyNumberFormat="1" applyFont="1" applyFill="1" applyBorder="1" applyAlignment="1">
      <alignment horizontal="left" vertical="center" wrapText="1"/>
    </xf>
    <xf numFmtId="49" fontId="46" fillId="2" borderId="96" xfId="1" applyNumberFormat="1" applyFont="1" applyFill="1" applyBorder="1" applyAlignment="1">
      <alignment horizontal="left" vertical="center" wrapText="1"/>
    </xf>
    <xf numFmtId="49" fontId="46" fillId="2" borderId="97" xfId="1" applyNumberFormat="1" applyFont="1" applyFill="1" applyBorder="1" applyAlignment="1">
      <alignment horizontal="left" vertical="center" wrapText="1"/>
    </xf>
    <xf numFmtId="49" fontId="46" fillId="2" borderId="98" xfId="1" applyNumberFormat="1" applyFont="1" applyFill="1" applyBorder="1" applyAlignment="1">
      <alignment horizontal="left" vertical="center" wrapText="1"/>
    </xf>
    <xf numFmtId="0" fontId="51" fillId="0" borderId="23" xfId="1" applyFont="1" applyFill="1" applyBorder="1" applyAlignment="1">
      <alignment horizontal="left" vertical="center" wrapText="1"/>
    </xf>
    <xf numFmtId="0" fontId="51" fillId="0" borderId="2" xfId="1" applyFont="1" applyFill="1" applyBorder="1" applyAlignment="1">
      <alignment horizontal="left" vertical="center" wrapText="1"/>
    </xf>
    <xf numFmtId="0" fontId="46" fillId="0" borderId="40" xfId="1" applyFont="1" applyFill="1" applyBorder="1" applyAlignment="1">
      <alignment horizontal="center" vertical="center" wrapText="1" shrinkToFit="1"/>
    </xf>
    <xf numFmtId="0" fontId="46" fillId="0" borderId="41" xfId="1" applyFont="1" applyFill="1" applyBorder="1" applyAlignment="1">
      <alignment horizontal="center" vertical="center" wrapText="1" shrinkToFit="1"/>
    </xf>
    <xf numFmtId="0" fontId="46" fillId="0" borderId="42" xfId="1" applyFont="1" applyFill="1" applyBorder="1" applyAlignment="1">
      <alignment horizontal="center" vertical="center" wrapText="1" shrinkToFit="1"/>
    </xf>
    <xf numFmtId="0" fontId="46" fillId="0" borderId="40" xfId="1" applyFont="1" applyFill="1" applyBorder="1" applyAlignment="1" applyProtection="1">
      <alignment horizontal="center" vertical="center" wrapText="1"/>
    </xf>
    <xf numFmtId="0" fontId="46" fillId="0" borderId="41" xfId="1" applyFont="1" applyFill="1" applyBorder="1" applyAlignment="1" applyProtection="1">
      <alignment horizontal="center" vertical="center" wrapText="1"/>
    </xf>
    <xf numFmtId="0" fontId="46" fillId="0" borderId="42" xfId="1" applyFont="1" applyFill="1" applyBorder="1" applyAlignment="1" applyProtection="1">
      <alignment horizontal="center" vertical="center" wrapText="1"/>
    </xf>
    <xf numFmtId="49" fontId="56" fillId="0" borderId="90" xfId="1" applyNumberFormat="1" applyFont="1" applyFill="1" applyBorder="1" applyAlignment="1">
      <alignment horizontal="left" vertical="center" wrapText="1"/>
    </xf>
    <xf numFmtId="49" fontId="56" fillId="0" borderId="91" xfId="1" applyNumberFormat="1" applyFont="1" applyFill="1" applyBorder="1" applyAlignment="1">
      <alignment horizontal="left" vertical="center" wrapText="1"/>
    </xf>
    <xf numFmtId="49" fontId="56" fillId="0" borderId="92" xfId="1" applyNumberFormat="1" applyFont="1" applyFill="1" applyBorder="1" applyAlignment="1">
      <alignment horizontal="left" vertical="center" wrapText="1"/>
    </xf>
    <xf numFmtId="0" fontId="44" fillId="0" borderId="28" xfId="1" applyFont="1" applyFill="1" applyBorder="1" applyAlignment="1">
      <alignment vertical="center" wrapText="1"/>
    </xf>
    <xf numFmtId="0" fontId="2" fillId="0" borderId="40" xfId="1" applyFont="1" applyFill="1" applyBorder="1" applyAlignment="1">
      <alignment horizontal="center" vertical="center" wrapText="1" shrinkToFit="1"/>
    </xf>
    <xf numFmtId="0" fontId="1" fillId="0" borderId="41" xfId="1" applyFill="1" applyBorder="1"/>
    <xf numFmtId="0" fontId="1" fillId="0" borderId="42" xfId="1" applyFill="1" applyBorder="1"/>
    <xf numFmtId="0" fontId="35" fillId="0" borderId="40" xfId="1" applyFont="1" applyFill="1" applyBorder="1" applyAlignment="1">
      <alignment horizontal="center" vertical="center" wrapText="1" shrinkToFit="1"/>
    </xf>
    <xf numFmtId="0" fontId="54" fillId="0" borderId="41" xfId="1" applyFont="1" applyFill="1" applyBorder="1" applyAlignment="1">
      <alignment horizontal="center" vertical="center"/>
    </xf>
    <xf numFmtId="0" fontId="54" fillId="0" borderId="42" xfId="1" applyFont="1" applyFill="1" applyBorder="1" applyAlignment="1">
      <alignment horizontal="center" vertical="center"/>
    </xf>
    <xf numFmtId="0" fontId="44" fillId="0" borderId="68" xfId="1" applyFont="1" applyFill="1" applyBorder="1" applyAlignment="1">
      <alignment horizontal="left" vertical="center" wrapText="1"/>
    </xf>
    <xf numFmtId="0" fontId="44" fillId="0" borderId="28" xfId="1" applyFont="1" applyFill="1" applyBorder="1" applyAlignment="1">
      <alignment horizontal="left" vertical="center" wrapText="1"/>
    </xf>
    <xf numFmtId="49" fontId="51" fillId="2" borderId="69" xfId="1" applyNumberFormat="1" applyFont="1" applyFill="1" applyBorder="1" applyAlignment="1">
      <alignment horizontal="left" vertical="center" wrapText="1"/>
    </xf>
    <xf numFmtId="0" fontId="44" fillId="0" borderId="49" xfId="1" applyFont="1" applyFill="1" applyBorder="1" applyAlignment="1">
      <alignment horizontal="left" vertical="center" wrapText="1"/>
    </xf>
    <xf numFmtId="49" fontId="51" fillId="0" borderId="44" xfId="1" applyNumberFormat="1" applyFont="1" applyFill="1" applyBorder="1" applyAlignment="1">
      <alignment horizontal="left" vertical="center" wrapText="1"/>
    </xf>
    <xf numFmtId="0" fontId="49" fillId="0" borderId="41" xfId="1" applyFont="1" applyFill="1" applyBorder="1"/>
    <xf numFmtId="0" fontId="49" fillId="0" borderId="42" xfId="1" applyFont="1" applyFill="1" applyBorder="1"/>
    <xf numFmtId="0" fontId="44" fillId="0" borderId="40" xfId="1" applyFont="1" applyFill="1" applyBorder="1" applyAlignment="1">
      <alignment horizontal="center" vertical="center"/>
    </xf>
    <xf numFmtId="0" fontId="44" fillId="0" borderId="41" xfId="1" applyFont="1" applyFill="1" applyBorder="1" applyAlignment="1">
      <alignment horizontal="center" vertical="center"/>
    </xf>
    <xf numFmtId="0" fontId="44" fillId="0" borderId="42" xfId="1" applyFont="1" applyFill="1" applyBorder="1" applyAlignment="1">
      <alignment horizontal="center" vertical="center"/>
    </xf>
    <xf numFmtId="49" fontId="47" fillId="0" borderId="26" xfId="1" applyNumberFormat="1" applyFont="1" applyFill="1" applyBorder="1" applyAlignment="1">
      <alignment horizontal="left" vertical="center" wrapText="1"/>
    </xf>
    <xf numFmtId="0" fontId="37" fillId="0" borderId="23" xfId="1" applyFont="1" applyFill="1" applyBorder="1" applyAlignment="1">
      <alignment horizontal="center" vertical="center"/>
    </xf>
    <xf numFmtId="0" fontId="37" fillId="0" borderId="20" xfId="1" applyFont="1" applyFill="1" applyBorder="1" applyAlignment="1">
      <alignment horizontal="center" vertical="center" textRotation="90" wrapText="1"/>
    </xf>
    <xf numFmtId="0" fontId="37" fillId="0" borderId="28" xfId="1" applyFont="1" applyFill="1" applyBorder="1" applyAlignment="1">
      <alignment horizontal="center" vertical="center"/>
    </xf>
    <xf numFmtId="0" fontId="37" fillId="0" borderId="29" xfId="1" applyFont="1" applyFill="1" applyBorder="1" applyAlignment="1">
      <alignment horizontal="center" vertical="center"/>
    </xf>
    <xf numFmtId="0" fontId="42" fillId="0" borderId="34" xfId="1" applyFont="1" applyFill="1" applyBorder="1" applyAlignment="1">
      <alignment horizontal="center" vertical="center" wrapText="1"/>
    </xf>
    <xf numFmtId="0" fontId="42" fillId="0" borderId="14" xfId="1" applyNumberFormat="1" applyFont="1" applyFill="1" applyBorder="1" applyAlignment="1">
      <alignment horizontal="center" vertical="center" wrapText="1"/>
    </xf>
    <xf numFmtId="49" fontId="37" fillId="0" borderId="21" xfId="1" applyNumberFormat="1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38" fillId="0" borderId="24" xfId="1" applyFont="1" applyFill="1" applyBorder="1" applyAlignment="1">
      <alignment horizontal="center" vertical="center"/>
    </xf>
    <xf numFmtId="0" fontId="39" fillId="0" borderId="24" xfId="1" applyNumberFormat="1" applyFont="1" applyFill="1" applyBorder="1" applyAlignment="1">
      <alignment horizontal="center" vertical="center" wrapText="1"/>
    </xf>
    <xf numFmtId="0" fontId="40" fillId="0" borderId="24" xfId="1" applyNumberFormat="1" applyFont="1" applyFill="1" applyBorder="1" applyAlignment="1">
      <alignment horizontal="center" vertical="center" wrapText="1"/>
    </xf>
    <xf numFmtId="0" fontId="7" fillId="0" borderId="21" xfId="1" applyNumberFormat="1" applyFont="1" applyFill="1" applyBorder="1" applyAlignment="1">
      <alignment horizontal="center" vertical="center" textRotation="90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26" xfId="1" applyFont="1" applyFill="1" applyBorder="1" applyAlignment="1">
      <alignment horizontal="center" vertical="top" wrapText="1"/>
    </xf>
    <xf numFmtId="0" fontId="2" fillId="0" borderId="27" xfId="1" applyFont="1" applyFill="1" applyBorder="1" applyAlignment="1">
      <alignment horizontal="center" vertical="top" wrapText="1"/>
    </xf>
    <xf numFmtId="0" fontId="37" fillId="0" borderId="22" xfId="1" applyFont="1" applyFill="1" applyBorder="1" applyAlignment="1">
      <alignment horizontal="center" vertical="center" textRotation="90" wrapText="1"/>
    </xf>
    <xf numFmtId="49" fontId="37" fillId="0" borderId="24" xfId="1" applyNumberFormat="1" applyFont="1" applyFill="1" applyBorder="1" applyAlignment="1">
      <alignment horizontal="center" vertical="center" textRotation="90" wrapText="1"/>
    </xf>
    <xf numFmtId="49" fontId="37" fillId="0" borderId="24" xfId="1" applyNumberFormat="1" applyFont="1" applyFill="1" applyBorder="1" applyAlignment="1">
      <alignment horizontal="center" vertical="center" textRotation="90"/>
    </xf>
    <xf numFmtId="0" fontId="10" fillId="0" borderId="14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36" fillId="0" borderId="18" xfId="1" applyFont="1" applyFill="1" applyBorder="1" applyAlignment="1">
      <alignment horizontal="center" vertical="center" wrapText="1"/>
    </xf>
    <xf numFmtId="0" fontId="36" fillId="0" borderId="19" xfId="1" applyFont="1" applyFill="1" applyBorder="1" applyAlignment="1">
      <alignment horizontal="center" vertical="center" wrapText="1"/>
    </xf>
    <xf numFmtId="0" fontId="34" fillId="0" borderId="3" xfId="1" applyFont="1" applyFill="1" applyBorder="1" applyAlignment="1">
      <alignment horizontal="center" vertical="center" textRotation="90"/>
    </xf>
    <xf numFmtId="0" fontId="34" fillId="0" borderId="11" xfId="1" applyFont="1" applyFill="1" applyBorder="1" applyAlignment="1">
      <alignment horizontal="center" vertical="center" textRotation="90"/>
    </xf>
    <xf numFmtId="0" fontId="35" fillId="0" borderId="4" xfId="1" applyFont="1" applyFill="1" applyBorder="1" applyAlignment="1">
      <alignment horizontal="center" vertical="center" wrapText="1"/>
    </xf>
    <xf numFmtId="0" fontId="35" fillId="0" borderId="5" xfId="1" applyFont="1" applyFill="1" applyBorder="1" applyAlignment="1">
      <alignment horizontal="center" vertical="center" wrapText="1"/>
    </xf>
    <xf numFmtId="0" fontId="35" fillId="0" borderId="6" xfId="1" applyFont="1" applyFill="1" applyBorder="1" applyAlignment="1">
      <alignment horizontal="center" vertical="center" wrapText="1"/>
    </xf>
    <xf numFmtId="0" fontId="35" fillId="0" borderId="12" xfId="1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35" fillId="0" borderId="13" xfId="1" applyFont="1" applyFill="1" applyBorder="1" applyAlignment="1">
      <alignment horizontal="center" vertical="center" wrapText="1"/>
    </xf>
    <xf numFmtId="0" fontId="35" fillId="0" borderId="7" xfId="1" applyNumberFormat="1" applyFont="1" applyFill="1" applyBorder="1" applyAlignment="1">
      <alignment horizontal="center" vertical="center" wrapText="1"/>
    </xf>
    <xf numFmtId="0" fontId="35" fillId="0" borderId="14" xfId="1" applyNumberFormat="1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 vertical="center" wrapText="1"/>
    </xf>
    <xf numFmtId="0" fontId="7" fillId="0" borderId="15" xfId="1" applyNumberFormat="1" applyFont="1" applyFill="1" applyBorder="1" applyAlignment="1">
      <alignment horizontal="center" vertical="center" wrapText="1"/>
    </xf>
    <xf numFmtId="0" fontId="14" fillId="0" borderId="9" xfId="1" applyNumberFormat="1" applyFont="1" applyFill="1" applyBorder="1" applyAlignment="1">
      <alignment horizontal="center" vertical="center" wrapText="1"/>
    </xf>
    <xf numFmtId="0" fontId="14" fillId="0" borderId="16" xfId="1" applyNumberFormat="1" applyFont="1" applyFill="1" applyBorder="1" applyAlignment="1">
      <alignment horizontal="center" vertical="center" wrapText="1"/>
    </xf>
    <xf numFmtId="49" fontId="47" fillId="0" borderId="44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/>
    </xf>
    <xf numFmtId="0" fontId="17" fillId="0" borderId="1" xfId="1" applyFont="1" applyFill="1" applyBorder="1" applyAlignment="1">
      <alignment horizontal="center" vertical="center"/>
    </xf>
    <xf numFmtId="0" fontId="14" fillId="0" borderId="20" xfId="1" applyNumberFormat="1" applyFont="1" applyFill="1" applyBorder="1" applyAlignment="1">
      <alignment horizontal="center" vertical="center" textRotation="90"/>
    </xf>
    <xf numFmtId="0" fontId="14" fillId="0" borderId="21" xfId="1" applyNumberFormat="1" applyFont="1" applyFill="1" applyBorder="1" applyAlignment="1">
      <alignment horizontal="center" vertical="center" textRotation="90" wrapText="1"/>
    </xf>
    <xf numFmtId="0" fontId="37" fillId="0" borderId="22" xfId="1" applyNumberFormat="1" applyFont="1" applyFill="1" applyBorder="1" applyAlignment="1">
      <alignment horizontal="center" vertical="center" textRotation="90"/>
    </xf>
    <xf numFmtId="0" fontId="37" fillId="0" borderId="23" xfId="1" applyNumberFormat="1" applyFont="1" applyFill="1" applyBorder="1" applyAlignment="1">
      <alignment horizontal="center" vertical="center"/>
    </xf>
    <xf numFmtId="49" fontId="37" fillId="0" borderId="20" xfId="1" applyNumberFormat="1" applyFont="1" applyFill="1" applyBorder="1" applyAlignment="1">
      <alignment horizontal="center" vertical="center" textRotation="90" wrapText="1"/>
    </xf>
    <xf numFmtId="49" fontId="2" fillId="0" borderId="0" xfId="1" applyNumberFormat="1" applyFont="1" applyFill="1" applyBorder="1" applyAlignment="1">
      <alignment horizontal="left" vertical="justify"/>
    </xf>
    <xf numFmtId="0" fontId="17" fillId="0" borderId="2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wrapText="1"/>
    </xf>
    <xf numFmtId="0" fontId="20" fillId="0" borderId="0" xfId="1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textRotation="90" wrapText="1"/>
    </xf>
    <xf numFmtId="0" fontId="7" fillId="0" borderId="14" xfId="1" applyNumberFormat="1" applyFont="1" applyFill="1" applyBorder="1" applyAlignment="1">
      <alignment horizontal="center" vertical="center" textRotation="90" wrapText="1"/>
    </xf>
    <xf numFmtId="49" fontId="14" fillId="0" borderId="8" xfId="1" applyNumberFormat="1" applyFont="1" applyFill="1" applyBorder="1" applyAlignment="1">
      <alignment horizontal="center" vertical="center" wrapText="1"/>
    </xf>
    <xf numFmtId="49" fontId="14" fillId="0" borderId="15" xfId="1" applyNumberFormat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horizontal="right" vertical="center"/>
    </xf>
    <xf numFmtId="0" fontId="48" fillId="0" borderId="141" xfId="1" applyFont="1" applyFill="1" applyBorder="1" applyAlignment="1">
      <alignment horizontal="center" vertical="center"/>
    </xf>
    <xf numFmtId="0" fontId="48" fillId="0" borderId="2" xfId="1" applyFont="1" applyFill="1" applyBorder="1" applyAlignment="1">
      <alignment horizontal="center" vertical="center"/>
    </xf>
    <xf numFmtId="0" fontId="48" fillId="0" borderId="99" xfId="1" applyFont="1" applyFill="1" applyBorder="1" applyAlignment="1">
      <alignment horizontal="center" vertical="center"/>
    </xf>
    <xf numFmtId="0" fontId="48" fillId="0" borderId="142" xfId="1" applyFont="1" applyFill="1" applyBorder="1" applyAlignment="1">
      <alignment horizontal="center" vertical="center"/>
    </xf>
    <xf numFmtId="0" fontId="48" fillId="0" borderId="163" xfId="1" applyFont="1" applyFill="1" applyBorder="1" applyAlignment="1">
      <alignment horizontal="center" vertical="center"/>
    </xf>
    <xf numFmtId="0" fontId="48" fillId="0" borderId="187" xfId="1" applyFont="1" applyFill="1" applyBorder="1" applyAlignment="1">
      <alignment horizontal="center" vertical="center"/>
    </xf>
    <xf numFmtId="0" fontId="67" fillId="0" borderId="35" xfId="1" applyFont="1" applyFill="1" applyBorder="1" applyAlignment="1">
      <alignment vertical="center"/>
    </xf>
    <xf numFmtId="0" fontId="67" fillId="0" borderId="125" xfId="1" applyFont="1" applyFill="1" applyBorder="1" applyAlignment="1">
      <alignment vertical="center"/>
    </xf>
    <xf numFmtId="0" fontId="67" fillId="0" borderId="126" xfId="1" applyFont="1" applyFill="1" applyBorder="1" applyAlignment="1">
      <alignment vertical="center"/>
    </xf>
    <xf numFmtId="0" fontId="67" fillId="0" borderId="35" xfId="1" applyFont="1" applyFill="1" applyBorder="1" applyAlignment="1">
      <alignment horizontal="left" vertical="center"/>
    </xf>
    <xf numFmtId="0" fontId="67" fillId="0" borderId="125" xfId="1" applyFont="1" applyFill="1" applyBorder="1" applyAlignment="1">
      <alignment horizontal="left" vertical="center"/>
    </xf>
    <xf numFmtId="0" fontId="67" fillId="0" borderId="126" xfId="1" applyFont="1" applyFill="1" applyBorder="1" applyAlignment="1">
      <alignment horizontal="left" vertical="center"/>
    </xf>
    <xf numFmtId="49" fontId="88" fillId="0" borderId="0" xfId="1" applyNumberFormat="1" applyFont="1" applyFill="1" applyBorder="1" applyAlignment="1">
      <alignment horizontal="left" vertical="center" wrapText="1"/>
    </xf>
    <xf numFmtId="49" fontId="67" fillId="0" borderId="0" xfId="1" applyNumberFormat="1" applyFont="1" applyFill="1" applyBorder="1" applyAlignment="1">
      <alignment horizontal="right" wrapText="1"/>
    </xf>
    <xf numFmtId="0" fontId="48" fillId="0" borderId="84" xfId="1" applyNumberFormat="1" applyFont="1" applyFill="1" applyBorder="1" applyAlignment="1">
      <alignment horizontal="center" vertical="top" wrapText="1"/>
    </xf>
    <xf numFmtId="0" fontId="48" fillId="0" borderId="34" xfId="1" applyNumberFormat="1" applyFont="1" applyFill="1" applyBorder="1" applyAlignment="1">
      <alignment horizontal="center" vertical="top"/>
    </xf>
    <xf numFmtId="0" fontId="48" fillId="0" borderId="149" xfId="1" applyNumberFormat="1" applyFont="1" applyFill="1" applyBorder="1" applyAlignment="1">
      <alignment horizontal="center" vertical="top"/>
    </xf>
    <xf numFmtId="0" fontId="48" fillId="0" borderId="151" xfId="1" applyNumberFormat="1" applyFont="1" applyFill="1" applyBorder="1" applyAlignment="1">
      <alignment horizontal="center" vertical="top"/>
    </xf>
    <xf numFmtId="0" fontId="48" fillId="0" borderId="0" xfId="1" applyNumberFormat="1" applyFont="1" applyFill="1" applyBorder="1" applyAlignment="1">
      <alignment horizontal="center" vertical="top"/>
    </xf>
    <xf numFmtId="0" fontId="48" fillId="0" borderId="113" xfId="1" applyNumberFormat="1" applyFont="1" applyFill="1" applyBorder="1" applyAlignment="1">
      <alignment horizontal="center" vertical="top"/>
    </xf>
    <xf numFmtId="0" fontId="48" fillId="0" borderId="161" xfId="1" applyNumberFormat="1" applyFont="1" applyFill="1" applyBorder="1" applyAlignment="1">
      <alignment horizontal="center" vertical="top"/>
    </xf>
    <xf numFmtId="0" fontId="48" fillId="0" borderId="159" xfId="1" applyNumberFormat="1" applyFont="1" applyFill="1" applyBorder="1" applyAlignment="1">
      <alignment horizontal="center" vertical="top"/>
    </xf>
    <xf numFmtId="0" fontId="48" fillId="0" borderId="160" xfId="1" applyNumberFormat="1" applyFont="1" applyFill="1" applyBorder="1" applyAlignment="1">
      <alignment horizontal="center" vertical="top"/>
    </xf>
    <xf numFmtId="0" fontId="48" fillId="0" borderId="155" xfId="1" applyFont="1" applyFill="1" applyBorder="1" applyAlignment="1">
      <alignment horizontal="center" vertical="center"/>
    </xf>
    <xf numFmtId="0" fontId="48" fillId="0" borderId="16" xfId="1" applyFont="1" applyFill="1" applyBorder="1" applyAlignment="1">
      <alignment horizontal="center" vertical="center"/>
    </xf>
    <xf numFmtId="0" fontId="48" fillId="0" borderId="182" xfId="1" applyFont="1" applyFill="1" applyBorder="1" applyAlignment="1">
      <alignment horizontal="center" vertical="center"/>
    </xf>
    <xf numFmtId="0" fontId="102" fillId="0" borderId="35" xfId="1" applyFont="1" applyFill="1" applyBorder="1" applyAlignment="1">
      <alignment horizontal="left" vertical="center" wrapText="1"/>
    </xf>
    <xf numFmtId="0" fontId="102" fillId="0" borderId="125" xfId="1" applyFont="1" applyFill="1" applyBorder="1" applyAlignment="1">
      <alignment horizontal="left" vertical="center" wrapText="1"/>
    </xf>
    <xf numFmtId="0" fontId="102" fillId="0" borderId="126" xfId="1" applyFont="1" applyFill="1" applyBorder="1" applyAlignment="1">
      <alignment horizontal="left" vertical="center" wrapText="1"/>
    </xf>
    <xf numFmtId="49" fontId="56" fillId="0" borderId="35" xfId="1" applyNumberFormat="1" applyFont="1" applyFill="1" applyBorder="1" applyAlignment="1">
      <alignment horizontal="left" vertical="center" wrapText="1"/>
    </xf>
    <xf numFmtId="49" fontId="56" fillId="0" borderId="125" xfId="1" applyNumberFormat="1" applyFont="1" applyFill="1" applyBorder="1" applyAlignment="1">
      <alignment horizontal="left" vertical="center" wrapText="1"/>
    </xf>
    <xf numFmtId="49" fontId="56" fillId="0" borderId="126" xfId="1" applyNumberFormat="1" applyFont="1" applyFill="1" applyBorder="1" applyAlignment="1">
      <alignment horizontal="left" vertical="center" wrapText="1"/>
    </xf>
    <xf numFmtId="0" fontId="56" fillId="0" borderId="168" xfId="1" applyFont="1" applyFill="1" applyBorder="1" applyAlignment="1">
      <alignment horizontal="left" vertical="center" wrapText="1"/>
    </xf>
    <xf numFmtId="0" fontId="56" fillId="0" borderId="169" xfId="1" applyFont="1" applyFill="1" applyBorder="1" applyAlignment="1">
      <alignment horizontal="left" vertical="center" wrapText="1"/>
    </xf>
    <xf numFmtId="0" fontId="48" fillId="0" borderId="35" xfId="1" applyFont="1" applyFill="1" applyBorder="1" applyAlignment="1">
      <alignment horizontal="right" vertical="center" wrapText="1" shrinkToFit="1"/>
    </xf>
    <xf numFmtId="0" fontId="48" fillId="0" borderId="125" xfId="1" applyFont="1" applyFill="1" applyBorder="1" applyAlignment="1">
      <alignment horizontal="right" vertical="center" wrapText="1" shrinkToFit="1"/>
    </xf>
    <xf numFmtId="0" fontId="48" fillId="0" borderId="126" xfId="1" applyFont="1" applyFill="1" applyBorder="1" applyAlignment="1">
      <alignment horizontal="right" vertical="center" wrapText="1" shrinkToFit="1"/>
    </xf>
    <xf numFmtId="0" fontId="48" fillId="0" borderId="14" xfId="1" applyFont="1" applyFill="1" applyBorder="1" applyAlignment="1">
      <alignment horizontal="right" vertical="center" shrinkToFit="1"/>
    </xf>
    <xf numFmtId="0" fontId="4" fillId="0" borderId="35" xfId="1" applyFont="1" applyFill="1" applyBorder="1" applyAlignment="1">
      <alignment horizontal="center" vertical="center"/>
    </xf>
    <xf numFmtId="0" fontId="4" fillId="0" borderId="125" xfId="1" applyFont="1" applyFill="1" applyBorder="1" applyAlignment="1">
      <alignment horizontal="center" vertical="center"/>
    </xf>
    <xf numFmtId="0" fontId="4" fillId="0" borderId="126" xfId="1" applyFont="1" applyFill="1" applyBorder="1" applyAlignment="1">
      <alignment horizontal="center" vertical="center"/>
    </xf>
    <xf numFmtId="0" fontId="86" fillId="0" borderId="35" xfId="1" applyFont="1" applyFill="1" applyBorder="1" applyAlignment="1">
      <alignment horizontal="right" vertical="center" wrapText="1" shrinkToFit="1"/>
    </xf>
    <xf numFmtId="0" fontId="86" fillId="0" borderId="125" xfId="1" applyFont="1" applyFill="1" applyBorder="1" applyAlignment="1">
      <alignment horizontal="right" vertical="center" wrapText="1" shrinkToFit="1"/>
    </xf>
    <xf numFmtId="0" fontId="86" fillId="0" borderId="126" xfId="1" applyFont="1" applyFill="1" applyBorder="1" applyAlignment="1">
      <alignment horizontal="right" vertical="center" wrapText="1" shrinkToFit="1"/>
    </xf>
    <xf numFmtId="0" fontId="56" fillId="0" borderId="35" xfId="1" applyFont="1" applyFill="1" applyBorder="1" applyAlignment="1">
      <alignment horizontal="left" vertical="center" wrapText="1"/>
    </xf>
    <xf numFmtId="0" fontId="56" fillId="0" borderId="125" xfId="1" applyFont="1" applyFill="1" applyBorder="1" applyAlignment="1">
      <alignment horizontal="left" vertical="center" wrapText="1"/>
    </xf>
    <xf numFmtId="0" fontId="56" fillId="0" borderId="126" xfId="1" applyFont="1" applyFill="1" applyBorder="1" applyAlignment="1">
      <alignment horizontal="left" vertical="center" wrapText="1"/>
    </xf>
    <xf numFmtId="0" fontId="80" fillId="0" borderId="35" xfId="1" applyFont="1" applyFill="1" applyBorder="1" applyAlignment="1">
      <alignment horizontal="center" vertical="center"/>
    </xf>
    <xf numFmtId="0" fontId="80" fillId="0" borderId="125" xfId="1" applyFont="1" applyFill="1" applyBorder="1" applyAlignment="1">
      <alignment horizontal="center" vertical="center"/>
    </xf>
    <xf numFmtId="0" fontId="80" fillId="0" borderId="126" xfId="1" applyFont="1" applyFill="1" applyBorder="1" applyAlignment="1">
      <alignment horizontal="center" vertical="center"/>
    </xf>
    <xf numFmtId="0" fontId="85" fillId="0" borderId="162" xfId="1" applyFont="1" applyFill="1" applyBorder="1" applyAlignment="1">
      <alignment horizontal="left" vertical="center" wrapText="1"/>
    </xf>
    <xf numFmtId="0" fontId="85" fillId="0" borderId="16" xfId="1" applyFont="1" applyFill="1" applyBorder="1" applyAlignment="1">
      <alignment horizontal="left" vertical="center" wrapText="1"/>
    </xf>
    <xf numFmtId="0" fontId="85" fillId="0" borderId="156" xfId="1" applyFont="1" applyFill="1" applyBorder="1" applyAlignment="1">
      <alignment horizontal="left" vertical="center" wrapText="1"/>
    </xf>
    <xf numFmtId="49" fontId="85" fillId="0" borderId="155" xfId="1" applyNumberFormat="1" applyFont="1" applyFill="1" applyBorder="1" applyAlignment="1">
      <alignment horizontal="left" vertical="center" wrapText="1"/>
    </xf>
    <xf numFmtId="49" fontId="85" fillId="0" borderId="16" xfId="1" applyNumberFormat="1" applyFont="1" applyFill="1" applyBorder="1" applyAlignment="1">
      <alignment horizontal="left" vertical="center" wrapText="1"/>
    </xf>
    <xf numFmtId="49" fontId="85" fillId="0" borderId="156" xfId="1" applyNumberFormat="1" applyFont="1" applyFill="1" applyBorder="1" applyAlignment="1">
      <alignment horizontal="left" vertical="center" wrapText="1"/>
    </xf>
    <xf numFmtId="0" fontId="84" fillId="0" borderId="31" xfId="1" applyFont="1" applyFill="1" applyBorder="1" applyAlignment="1">
      <alignment horizontal="left" vertical="center"/>
    </xf>
    <xf numFmtId="0" fontId="84" fillId="0" borderId="163" xfId="1" applyFont="1" applyFill="1" applyBorder="1" applyAlignment="1">
      <alignment horizontal="left" vertical="center"/>
    </xf>
    <xf numFmtId="0" fontId="84" fillId="0" borderId="164" xfId="1" applyFont="1" applyFill="1" applyBorder="1" applyAlignment="1">
      <alignment horizontal="left" vertical="center"/>
    </xf>
    <xf numFmtId="0" fontId="84" fillId="0" borderId="142" xfId="1" applyNumberFormat="1" applyFont="1" applyFill="1" applyBorder="1" applyAlignment="1">
      <alignment horizontal="left" vertical="center" wrapText="1" shrinkToFit="1"/>
    </xf>
    <xf numFmtId="0" fontId="84" fillId="0" borderId="163" xfId="1" applyNumberFormat="1" applyFont="1" applyFill="1" applyBorder="1" applyAlignment="1">
      <alignment horizontal="left" vertical="center" wrapText="1" shrinkToFit="1"/>
    </xf>
    <xf numFmtId="0" fontId="84" fillId="0" borderId="164" xfId="1" applyNumberFormat="1" applyFont="1" applyFill="1" applyBorder="1" applyAlignment="1">
      <alignment horizontal="left" vertical="center" wrapText="1" shrinkToFit="1"/>
    </xf>
    <xf numFmtId="49" fontId="56" fillId="0" borderId="176" xfId="1" applyNumberFormat="1" applyFont="1" applyFill="1" applyBorder="1" applyAlignment="1">
      <alignment horizontal="left" vertical="center" wrapText="1"/>
    </xf>
    <xf numFmtId="0" fontId="56" fillId="0" borderId="35" xfId="1" applyNumberFormat="1" applyFont="1" applyFill="1" applyBorder="1" applyAlignment="1">
      <alignment horizontal="left" vertical="center" wrapText="1" shrinkToFit="1"/>
    </xf>
    <xf numFmtId="0" fontId="56" fillId="0" borderId="125" xfId="1" applyNumberFormat="1" applyFont="1" applyFill="1" applyBorder="1" applyAlignment="1">
      <alignment horizontal="left" vertical="center" wrapText="1" shrinkToFit="1"/>
    </xf>
    <xf numFmtId="0" fontId="56" fillId="0" borderId="126" xfId="1" applyNumberFormat="1" applyFont="1" applyFill="1" applyBorder="1" applyAlignment="1">
      <alignment horizontal="left" vertical="center" wrapText="1" shrinkToFit="1"/>
    </xf>
    <xf numFmtId="0" fontId="48" fillId="0" borderId="84" xfId="1" applyFont="1" applyFill="1" applyBorder="1" applyAlignment="1">
      <alignment horizontal="right" vertical="center" wrapText="1" shrinkToFit="1"/>
    </xf>
    <xf numFmtId="0" fontId="48" fillId="0" borderId="34" xfId="1" applyFont="1" applyFill="1" applyBorder="1" applyAlignment="1">
      <alignment horizontal="right" vertical="center" wrapText="1" shrinkToFit="1"/>
    </xf>
    <xf numFmtId="0" fontId="48" fillId="0" borderId="149" xfId="1" applyFont="1" applyFill="1" applyBorder="1" applyAlignment="1">
      <alignment horizontal="right" vertical="center" wrapText="1" shrinkToFit="1"/>
    </xf>
    <xf numFmtId="0" fontId="4" fillId="0" borderId="40" xfId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center" vertical="center"/>
    </xf>
    <xf numFmtId="0" fontId="4" fillId="0" borderId="42" xfId="1" applyFont="1" applyFill="1" applyBorder="1" applyAlignment="1">
      <alignment horizontal="center" vertical="center"/>
    </xf>
    <xf numFmtId="0" fontId="56" fillId="0" borderId="134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right" vertical="center" wrapText="1" shrinkToFit="1"/>
    </xf>
    <xf numFmtId="0" fontId="4" fillId="0" borderId="125" xfId="1" applyFont="1" applyFill="1" applyBorder="1" applyAlignment="1">
      <alignment horizontal="right" vertical="center" wrapText="1" shrinkToFit="1"/>
    </xf>
    <xf numFmtId="0" fontId="4" fillId="0" borderId="126" xfId="1" applyFont="1" applyFill="1" applyBorder="1" applyAlignment="1">
      <alignment horizontal="right" vertical="center" wrapText="1" shrinkToFit="1"/>
    </xf>
    <xf numFmtId="0" fontId="4" fillId="0" borderId="34" xfId="1" applyFont="1" applyFill="1" applyBorder="1" applyAlignment="1">
      <alignment horizontal="center" vertical="center"/>
    </xf>
    <xf numFmtId="0" fontId="4" fillId="0" borderId="149" xfId="1" applyFont="1" applyFill="1" applyBorder="1" applyAlignment="1">
      <alignment horizontal="center" vertical="center"/>
    </xf>
    <xf numFmtId="49" fontId="56" fillId="2" borderId="35" xfId="1" applyNumberFormat="1" applyFont="1" applyFill="1" applyBorder="1" applyAlignment="1">
      <alignment horizontal="left" vertical="center" wrapText="1"/>
    </xf>
    <xf numFmtId="49" fontId="56" fillId="2" borderId="125" xfId="1" applyNumberFormat="1" applyFont="1" applyFill="1" applyBorder="1" applyAlignment="1">
      <alignment horizontal="left" vertical="center" wrapText="1"/>
    </xf>
    <xf numFmtId="49" fontId="56" fillId="2" borderId="126" xfId="1" applyNumberFormat="1" applyFont="1" applyFill="1" applyBorder="1" applyAlignment="1">
      <alignment horizontal="left" vertical="center" wrapText="1"/>
    </xf>
    <xf numFmtId="0" fontId="64" fillId="0" borderId="162" xfId="1" applyFont="1" applyFill="1" applyBorder="1" applyAlignment="1">
      <alignment horizontal="left" vertical="center" wrapText="1"/>
    </xf>
    <xf numFmtId="0" fontId="64" fillId="0" borderId="16" xfId="1" applyFont="1" applyFill="1" applyBorder="1" applyAlignment="1">
      <alignment horizontal="left" vertical="center" wrapText="1"/>
    </xf>
    <xf numFmtId="0" fontId="64" fillId="0" borderId="156" xfId="1" applyFont="1" applyFill="1" applyBorder="1" applyAlignment="1">
      <alignment horizontal="left" vertical="center" wrapText="1"/>
    </xf>
    <xf numFmtId="49" fontId="64" fillId="0" borderId="155" xfId="1" applyNumberFormat="1" applyFont="1" applyFill="1" applyBorder="1" applyAlignment="1">
      <alignment horizontal="left" vertical="center" wrapText="1"/>
    </xf>
    <xf numFmtId="49" fontId="64" fillId="0" borderId="16" xfId="1" applyNumberFormat="1" applyFont="1" applyFill="1" applyBorder="1" applyAlignment="1">
      <alignment horizontal="left" vertical="center" wrapText="1"/>
    </xf>
    <xf numFmtId="49" fontId="64" fillId="0" borderId="156" xfId="1" applyNumberFormat="1" applyFont="1" applyFill="1" applyBorder="1" applyAlignment="1">
      <alignment horizontal="left" vertical="center" wrapText="1"/>
    </xf>
    <xf numFmtId="0" fontId="64" fillId="0" borderId="31" xfId="1" applyFont="1" applyFill="1" applyBorder="1" applyAlignment="1">
      <alignment horizontal="left" vertical="center" wrapText="1"/>
    </xf>
    <xf numFmtId="0" fontId="64" fillId="0" borderId="163" xfId="1" applyFont="1" applyFill="1" applyBorder="1" applyAlignment="1">
      <alignment horizontal="left" vertical="center" wrapText="1"/>
    </xf>
    <xf numFmtId="0" fontId="64" fillId="0" borderId="164" xfId="1" applyFont="1" applyFill="1" applyBorder="1" applyAlignment="1">
      <alignment horizontal="left" vertical="center" wrapText="1"/>
    </xf>
    <xf numFmtId="0" fontId="64" fillId="0" borderId="142" xfId="1" applyNumberFormat="1" applyFont="1" applyFill="1" applyBorder="1" applyAlignment="1">
      <alignment horizontal="left" vertical="center" wrapText="1" shrinkToFit="1"/>
    </xf>
    <xf numFmtId="0" fontId="64" fillId="0" borderId="163" xfId="1" applyNumberFormat="1" applyFont="1" applyFill="1" applyBorder="1" applyAlignment="1">
      <alignment horizontal="left" vertical="center" wrapText="1" shrinkToFit="1"/>
    </xf>
    <xf numFmtId="0" fontId="64" fillId="0" borderId="164" xfId="1" applyNumberFormat="1" applyFont="1" applyFill="1" applyBorder="1" applyAlignment="1">
      <alignment horizontal="left" vertical="center" wrapText="1" shrinkToFit="1"/>
    </xf>
    <xf numFmtId="0" fontId="64" fillId="0" borderId="23" xfId="1" applyFont="1" applyFill="1" applyBorder="1" applyAlignment="1">
      <alignment horizontal="left" vertical="center" wrapText="1"/>
    </xf>
    <xf numFmtId="0" fontId="64" fillId="0" borderId="2" xfId="1" applyFont="1" applyFill="1" applyBorder="1" applyAlignment="1">
      <alignment horizontal="left" vertical="center" wrapText="1"/>
    </xf>
    <xf numFmtId="0" fontId="64" fillId="0" borderId="80" xfId="1" applyFont="1" applyFill="1" applyBorder="1" applyAlignment="1">
      <alignment horizontal="left" vertical="center" wrapText="1"/>
    </xf>
    <xf numFmtId="49" fontId="64" fillId="0" borderId="141" xfId="1" applyNumberFormat="1" applyFont="1" applyFill="1" applyBorder="1" applyAlignment="1">
      <alignment horizontal="left" vertical="center" wrapText="1"/>
    </xf>
    <xf numFmtId="49" fontId="64" fillId="0" borderId="2" xfId="1" applyNumberFormat="1" applyFont="1" applyFill="1" applyBorder="1" applyAlignment="1">
      <alignment horizontal="left" vertical="center" wrapText="1"/>
    </xf>
    <xf numFmtId="49" fontId="64" fillId="0" borderId="80" xfId="1" applyNumberFormat="1" applyFont="1" applyFill="1" applyBorder="1" applyAlignment="1">
      <alignment horizontal="left" vertical="center" wrapText="1"/>
    </xf>
    <xf numFmtId="0" fontId="64" fillId="0" borderId="31" xfId="1" applyFont="1" applyFill="1" applyBorder="1" applyAlignment="1">
      <alignment vertical="center"/>
    </xf>
    <xf numFmtId="0" fontId="64" fillId="0" borderId="163" xfId="1" applyFont="1" applyFill="1" applyBorder="1" applyAlignment="1">
      <alignment vertical="center"/>
    </xf>
    <xf numFmtId="0" fontId="64" fillId="0" borderId="164" xfId="1" applyFont="1" applyFill="1" applyBorder="1" applyAlignment="1">
      <alignment vertical="center"/>
    </xf>
    <xf numFmtId="0" fontId="83" fillId="0" borderId="134" xfId="1" applyNumberFormat="1" applyFont="1" applyFill="1" applyBorder="1" applyAlignment="1">
      <alignment horizontal="center" vertical="center"/>
    </xf>
    <xf numFmtId="0" fontId="83" fillId="0" borderId="125" xfId="1" applyNumberFormat="1" applyFont="1" applyFill="1" applyBorder="1" applyAlignment="1">
      <alignment horizontal="center" vertical="center"/>
    </xf>
    <xf numFmtId="0" fontId="83" fillId="0" borderId="59" xfId="1" applyNumberFormat="1" applyFont="1" applyFill="1" applyBorder="1" applyAlignment="1">
      <alignment horizontal="center" vertical="center"/>
    </xf>
    <xf numFmtId="0" fontId="64" fillId="0" borderId="162" xfId="1" applyFont="1" applyFill="1" applyBorder="1" applyAlignment="1">
      <alignment vertical="center" wrapText="1"/>
    </xf>
    <xf numFmtId="0" fontId="64" fillId="0" borderId="16" xfId="1" applyFont="1" applyFill="1" applyBorder="1" applyAlignment="1">
      <alignment vertical="center" wrapText="1"/>
    </xf>
    <xf numFmtId="0" fontId="64" fillId="0" borderId="156" xfId="1" applyFont="1" applyFill="1" applyBorder="1" applyAlignment="1">
      <alignment vertical="center" wrapText="1"/>
    </xf>
    <xf numFmtId="0" fontId="81" fillId="0" borderId="141" xfId="1" applyFont="1" applyFill="1" applyBorder="1" applyAlignment="1">
      <alignment horizontal="center" vertical="top" wrapText="1"/>
    </xf>
    <xf numFmtId="0" fontId="81" fillId="0" borderId="2" xfId="1" applyFont="1" applyFill="1" applyBorder="1" applyAlignment="1">
      <alignment horizontal="center" vertical="top" wrapText="1"/>
    </xf>
    <xf numFmtId="0" fontId="81" fillId="0" borderId="80" xfId="1" applyFont="1" applyFill="1" applyBorder="1" applyAlignment="1">
      <alignment horizontal="center" vertical="top" wrapText="1"/>
    </xf>
    <xf numFmtId="0" fontId="37" fillId="0" borderId="83" xfId="1" applyFont="1" applyFill="1" applyBorder="1" applyAlignment="1">
      <alignment horizontal="center" vertical="center" textRotation="90" wrapText="1"/>
    </xf>
    <xf numFmtId="0" fontId="37" fillId="0" borderId="50" xfId="1" applyFont="1" applyFill="1" applyBorder="1" applyAlignment="1">
      <alignment horizontal="center" vertical="center" textRotation="90" wrapText="1"/>
    </xf>
    <xf numFmtId="0" fontId="37" fillId="0" borderId="2" xfId="1" applyFont="1" applyFill="1" applyBorder="1" applyAlignment="1">
      <alignment horizontal="center" vertical="center"/>
    </xf>
    <xf numFmtId="0" fontId="37" fillId="0" borderId="80" xfId="1" applyFont="1" applyFill="1" applyBorder="1" applyAlignment="1">
      <alignment horizontal="center" vertical="center"/>
    </xf>
    <xf numFmtId="49" fontId="37" fillId="0" borderId="70" xfId="1" applyNumberFormat="1" applyFont="1" applyFill="1" applyBorder="1" applyAlignment="1">
      <alignment horizontal="center" vertical="center" textRotation="90"/>
    </xf>
    <xf numFmtId="49" fontId="37" fillId="0" borderId="76" xfId="1" applyNumberFormat="1" applyFont="1" applyFill="1" applyBorder="1" applyAlignment="1">
      <alignment horizontal="center" vertical="center" textRotation="90"/>
    </xf>
    <xf numFmtId="49" fontId="37" fillId="0" borderId="30" xfId="1" applyNumberFormat="1" applyFont="1" applyFill="1" applyBorder="1" applyAlignment="1">
      <alignment horizontal="center" vertical="center" textRotation="90"/>
    </xf>
    <xf numFmtId="49" fontId="37" fillId="0" borderId="70" xfId="1" applyNumberFormat="1" applyFont="1" applyFill="1" applyBorder="1" applyAlignment="1">
      <alignment horizontal="center" vertical="center" textRotation="90" wrapText="1"/>
    </xf>
    <xf numFmtId="49" fontId="37" fillId="0" borderId="76" xfId="1" applyNumberFormat="1" applyFont="1" applyFill="1" applyBorder="1" applyAlignment="1">
      <alignment horizontal="center" vertical="center" textRotation="90" wrapText="1"/>
    </xf>
    <xf numFmtId="49" fontId="37" fillId="0" borderId="30" xfId="1" applyNumberFormat="1" applyFont="1" applyFill="1" applyBorder="1" applyAlignment="1">
      <alignment horizontal="center" vertical="center" textRotation="90" wrapText="1"/>
    </xf>
    <xf numFmtId="49" fontId="37" fillId="0" borderId="71" xfId="1" applyNumberFormat="1" applyFont="1" applyFill="1" applyBorder="1" applyAlignment="1">
      <alignment horizontal="center" vertical="center" textRotation="90" wrapText="1"/>
    </xf>
    <xf numFmtId="49" fontId="37" fillId="0" borderId="157" xfId="1" applyNumberFormat="1" applyFont="1" applyFill="1" applyBorder="1" applyAlignment="1">
      <alignment horizontal="center" vertical="center" textRotation="90" wrapText="1"/>
    </xf>
    <xf numFmtId="49" fontId="37" fillId="0" borderId="51" xfId="1" applyNumberFormat="1" applyFont="1" applyFill="1" applyBorder="1" applyAlignment="1">
      <alignment horizontal="center" vertical="center" textRotation="90" wrapText="1"/>
    </xf>
    <xf numFmtId="0" fontId="81" fillId="0" borderId="155" xfId="1" applyFont="1" applyFill="1" applyBorder="1" applyAlignment="1">
      <alignment horizontal="center" vertical="center" wrapText="1"/>
    </xf>
    <xf numFmtId="0" fontId="81" fillId="0" borderId="16" xfId="1" applyFont="1" applyFill="1" applyBorder="1" applyAlignment="1">
      <alignment horizontal="center" vertical="center" wrapText="1"/>
    </xf>
    <xf numFmtId="0" fontId="81" fillId="0" borderId="156" xfId="1" applyFont="1" applyFill="1" applyBorder="1" applyAlignment="1">
      <alignment horizontal="center" vertical="center" wrapText="1"/>
    </xf>
    <xf numFmtId="0" fontId="81" fillId="0" borderId="155" xfId="1" applyFont="1" applyFill="1" applyBorder="1" applyAlignment="1">
      <alignment horizontal="center" vertical="center"/>
    </xf>
    <xf numFmtId="0" fontId="81" fillId="0" borderId="16" xfId="1" applyFont="1" applyFill="1" applyBorder="1" applyAlignment="1">
      <alignment horizontal="center" vertical="center"/>
    </xf>
    <xf numFmtId="0" fontId="81" fillId="0" borderId="156" xfId="1" applyFont="1" applyFill="1" applyBorder="1" applyAlignment="1">
      <alignment horizontal="center" vertical="center"/>
    </xf>
    <xf numFmtId="0" fontId="72" fillId="0" borderId="147" xfId="1" applyFont="1" applyFill="1" applyBorder="1" applyAlignment="1">
      <alignment horizontal="left" vertical="center"/>
    </xf>
    <xf numFmtId="0" fontId="80" fillId="0" borderId="146" xfId="1" applyFont="1" applyFill="1" applyBorder="1" applyAlignment="1">
      <alignment horizontal="center" vertical="justify"/>
    </xf>
    <xf numFmtId="0" fontId="34" fillId="0" borderId="148" xfId="1" applyFont="1" applyFill="1" applyBorder="1" applyAlignment="1">
      <alignment horizontal="center" vertical="center" textRotation="90"/>
    </xf>
    <xf numFmtId="0" fontId="34" fillId="0" borderId="78" xfId="1" applyFont="1" applyFill="1" applyBorder="1" applyAlignment="1">
      <alignment horizontal="center" vertical="center" textRotation="90"/>
    </xf>
    <xf numFmtId="0" fontId="34" fillId="0" borderId="50" xfId="1" applyFont="1" applyFill="1" applyBorder="1" applyAlignment="1">
      <alignment horizontal="center" vertical="center" textRotation="90"/>
    </xf>
    <xf numFmtId="0" fontId="2" fillId="0" borderId="111" xfId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 wrapText="1"/>
    </xf>
    <xf numFmtId="0" fontId="2" fillId="0" borderId="149" xfId="1" applyFont="1" applyFill="1" applyBorder="1" applyAlignment="1">
      <alignment horizontal="center" vertical="center" wrapText="1"/>
    </xf>
    <xf numFmtId="0" fontId="2" fillId="0" borderId="77" xfId="1" applyFont="1" applyFill="1" applyBorder="1" applyAlignment="1">
      <alignment horizontal="center" vertical="center" wrapText="1"/>
    </xf>
    <xf numFmtId="0" fontId="2" fillId="0" borderId="113" xfId="1" applyFont="1" applyFill="1" applyBorder="1" applyAlignment="1">
      <alignment horizontal="center" vertical="center" wrapText="1"/>
    </xf>
    <xf numFmtId="0" fontId="2" fillId="0" borderId="158" xfId="1" applyFont="1" applyFill="1" applyBorder="1" applyAlignment="1">
      <alignment horizontal="center" vertical="center" wrapText="1"/>
    </xf>
    <xf numFmtId="0" fontId="2" fillId="0" borderId="159" xfId="1" applyFont="1" applyFill="1" applyBorder="1" applyAlignment="1">
      <alignment horizontal="center" vertical="center" wrapText="1"/>
    </xf>
    <xf numFmtId="0" fontId="2" fillId="0" borderId="160" xfId="1" applyFont="1" applyFill="1" applyBorder="1" applyAlignment="1">
      <alignment horizontal="center" vertical="center" wrapText="1"/>
    </xf>
    <xf numFmtId="0" fontId="2" fillId="0" borderId="84" xfId="1" applyNumberFormat="1" applyFont="1" applyFill="1" applyBorder="1" applyAlignment="1">
      <alignment horizontal="center" vertical="center" wrapText="1"/>
    </xf>
    <xf numFmtId="0" fontId="2" fillId="0" borderId="34" xfId="1" applyNumberFormat="1" applyFont="1" applyFill="1" applyBorder="1" applyAlignment="1">
      <alignment horizontal="center" vertical="center" wrapText="1"/>
    </xf>
    <xf numFmtId="0" fontId="2" fillId="0" borderId="149" xfId="1" applyNumberFormat="1" applyFont="1" applyFill="1" applyBorder="1" applyAlignment="1">
      <alignment horizontal="center" vertical="center" wrapText="1"/>
    </xf>
    <xf numFmtId="0" fontId="2" fillId="0" borderId="151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113" xfId="1" applyNumberFormat="1" applyFont="1" applyFill="1" applyBorder="1" applyAlignment="1">
      <alignment horizontal="center" vertical="center" wrapText="1"/>
    </xf>
    <xf numFmtId="0" fontId="2" fillId="0" borderId="161" xfId="1" applyNumberFormat="1" applyFont="1" applyFill="1" applyBorder="1" applyAlignment="1">
      <alignment horizontal="center" vertical="center" wrapText="1"/>
    </xf>
    <xf numFmtId="0" fontId="2" fillId="0" borderId="159" xfId="1" applyNumberFormat="1" applyFont="1" applyFill="1" applyBorder="1" applyAlignment="1">
      <alignment horizontal="center" vertical="center" wrapText="1"/>
    </xf>
    <xf numFmtId="0" fontId="2" fillId="0" borderId="160" xfId="1" applyNumberFormat="1" applyFont="1" applyFill="1" applyBorder="1" applyAlignment="1">
      <alignment horizontal="center" vertical="center" wrapText="1"/>
    </xf>
    <xf numFmtId="0" fontId="81" fillId="0" borderId="84" xfId="1" applyNumberFormat="1" applyFont="1" applyFill="1" applyBorder="1" applyAlignment="1">
      <alignment horizontal="center" vertical="center" wrapText="1"/>
    </xf>
    <xf numFmtId="0" fontId="81" fillId="0" borderId="149" xfId="1" applyNumberFormat="1" applyFont="1" applyFill="1" applyBorder="1" applyAlignment="1">
      <alignment horizontal="center" vertical="center" wrapText="1"/>
    </xf>
    <xf numFmtId="0" fontId="81" fillId="0" borderId="151" xfId="1" applyNumberFormat="1" applyFont="1" applyFill="1" applyBorder="1" applyAlignment="1">
      <alignment horizontal="center" vertical="center" wrapText="1"/>
    </xf>
    <xf numFmtId="0" fontId="81" fillId="0" borderId="113" xfId="1" applyNumberFormat="1" applyFont="1" applyFill="1" applyBorder="1" applyAlignment="1">
      <alignment horizontal="center" vertical="center" wrapText="1"/>
    </xf>
    <xf numFmtId="0" fontId="81" fillId="0" borderId="140" xfId="1" applyNumberFormat="1" applyFont="1" applyFill="1" applyBorder="1" applyAlignment="1">
      <alignment horizontal="center" vertical="center" wrapText="1"/>
    </xf>
    <xf numFmtId="0" fontId="81" fillId="0" borderId="74" xfId="1" applyNumberFormat="1" applyFont="1" applyFill="1" applyBorder="1" applyAlignment="1">
      <alignment horizontal="center" vertical="center" wrapText="1"/>
    </xf>
    <xf numFmtId="0" fontId="81" fillId="0" borderId="34" xfId="1" applyNumberFormat="1" applyFont="1" applyFill="1" applyBorder="1" applyAlignment="1">
      <alignment horizontal="center" vertical="center" wrapText="1"/>
    </xf>
    <xf numFmtId="0" fontId="81" fillId="0" borderId="0" xfId="1" applyNumberFormat="1" applyFont="1" applyFill="1" applyBorder="1" applyAlignment="1">
      <alignment horizontal="center" vertical="center" wrapText="1"/>
    </xf>
    <xf numFmtId="0" fontId="81" fillId="0" borderId="1" xfId="1" applyNumberFormat="1" applyFont="1" applyFill="1" applyBorder="1" applyAlignment="1">
      <alignment horizontal="center" vertical="center" wrapText="1"/>
    </xf>
    <xf numFmtId="0" fontId="7" fillId="0" borderId="150" xfId="1" applyNumberFormat="1" applyFont="1" applyFill="1" applyBorder="1" applyAlignment="1">
      <alignment horizontal="center" vertical="center" textRotation="90" wrapText="1"/>
    </xf>
    <xf numFmtId="0" fontId="7" fillId="0" borderId="152" xfId="1" applyNumberFormat="1" applyFont="1" applyFill="1" applyBorder="1" applyAlignment="1">
      <alignment horizontal="center" vertical="center" textRotation="90" wrapText="1"/>
    </xf>
    <xf numFmtId="0" fontId="7" fillId="0" borderId="139" xfId="1" applyNumberFormat="1" applyFont="1" applyFill="1" applyBorder="1" applyAlignment="1">
      <alignment horizontal="center" vertical="center" textRotation="90" wrapText="1"/>
    </xf>
    <xf numFmtId="49" fontId="81" fillId="0" borderId="84" xfId="1" applyNumberFormat="1" applyFont="1" applyFill="1" applyBorder="1" applyAlignment="1">
      <alignment horizontal="center" vertical="center" wrapText="1"/>
    </xf>
    <xf numFmtId="49" fontId="81" fillId="0" borderId="34" xfId="1" applyNumberFormat="1" applyFont="1" applyFill="1" applyBorder="1" applyAlignment="1">
      <alignment horizontal="center" vertical="center" wrapText="1"/>
    </xf>
    <xf numFmtId="49" fontId="81" fillId="0" borderId="151" xfId="1" applyNumberFormat="1" applyFont="1" applyFill="1" applyBorder="1" applyAlignment="1">
      <alignment horizontal="center" vertical="center" wrapText="1"/>
    </xf>
    <xf numFmtId="49" fontId="81" fillId="0" borderId="0" xfId="1" applyNumberFormat="1" applyFont="1" applyFill="1" applyBorder="1" applyAlignment="1">
      <alignment horizontal="center" vertical="center" wrapText="1"/>
    </xf>
    <xf numFmtId="49" fontId="81" fillId="0" borderId="140" xfId="1" applyNumberFormat="1" applyFont="1" applyFill="1" applyBorder="1" applyAlignment="1">
      <alignment horizontal="center" vertical="center" wrapText="1"/>
    </xf>
    <xf numFmtId="49" fontId="81" fillId="0" borderId="1" xfId="1" applyNumberFormat="1" applyFont="1" applyFill="1" applyBorder="1" applyAlignment="1">
      <alignment horizontal="center" vertical="center" wrapText="1"/>
    </xf>
    <xf numFmtId="0" fontId="34" fillId="0" borderId="35" xfId="1" applyFont="1" applyFill="1" applyBorder="1" applyAlignment="1">
      <alignment horizontal="center" vertical="center" wrapText="1"/>
    </xf>
    <xf numFmtId="0" fontId="34" fillId="0" borderId="125" xfId="1" applyFont="1" applyFill="1" applyBorder="1" applyAlignment="1">
      <alignment horizontal="center" vertical="center" wrapText="1"/>
    </xf>
    <xf numFmtId="0" fontId="34" fillId="0" borderId="126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/>
    </xf>
    <xf numFmtId="0" fontId="10" fillId="0" borderId="125" xfId="1" applyFont="1" applyFill="1" applyBorder="1" applyAlignment="1">
      <alignment horizontal="center" vertical="center"/>
    </xf>
    <xf numFmtId="0" fontId="10" fillId="0" borderId="126" xfId="1" applyFont="1" applyFill="1" applyBorder="1" applyAlignment="1">
      <alignment horizontal="center" vertical="center"/>
    </xf>
    <xf numFmtId="0" fontId="60" fillId="0" borderId="153" xfId="1" applyFont="1" applyFill="1" applyBorder="1" applyAlignment="1">
      <alignment horizontal="center" vertical="center" wrapText="1"/>
    </xf>
    <xf numFmtId="0" fontId="60" fillId="0" borderId="125" xfId="1" applyFont="1" applyFill="1" applyBorder="1" applyAlignment="1">
      <alignment horizontal="center" vertical="center" wrapText="1"/>
    </xf>
    <xf numFmtId="0" fontId="60" fillId="0" borderId="154" xfId="1" applyFont="1" applyFill="1" applyBorder="1" applyAlignment="1">
      <alignment horizontal="center" vertical="center" wrapText="1"/>
    </xf>
    <xf numFmtId="0" fontId="81" fillId="0" borderId="83" xfId="1" applyNumberFormat="1" applyFont="1" applyFill="1" applyBorder="1" applyAlignment="1">
      <alignment horizontal="center" vertical="center" textRotation="90"/>
    </xf>
    <xf numFmtId="0" fontId="81" fillId="0" borderId="78" xfId="1" applyNumberFormat="1" applyFont="1" applyFill="1" applyBorder="1" applyAlignment="1">
      <alignment horizontal="center" vertical="center" textRotation="90"/>
    </xf>
    <xf numFmtId="0" fontId="81" fillId="0" borderId="50" xfId="1" applyNumberFormat="1" applyFont="1" applyFill="1" applyBorder="1" applyAlignment="1">
      <alignment horizontal="center" vertical="center" textRotation="90"/>
    </xf>
    <xf numFmtId="0" fontId="81" fillId="0" borderId="71" xfId="1" applyNumberFormat="1" applyFont="1" applyFill="1" applyBorder="1" applyAlignment="1">
      <alignment horizontal="center" vertical="center" textRotation="90" wrapText="1"/>
    </xf>
    <xf numFmtId="0" fontId="81" fillId="0" borderId="157" xfId="1" applyNumberFormat="1" applyFont="1" applyFill="1" applyBorder="1" applyAlignment="1">
      <alignment horizontal="center" vertical="center" textRotation="90" wrapText="1"/>
    </xf>
    <xf numFmtId="0" fontId="81" fillId="0" borderId="51" xfId="1" applyNumberFormat="1" applyFont="1" applyFill="1" applyBorder="1" applyAlignment="1">
      <alignment horizontal="center" vertical="center" textRotation="90" wrapText="1"/>
    </xf>
    <xf numFmtId="0" fontId="14" fillId="0" borderId="23" xfId="1" applyNumberFormat="1" applyFont="1" applyFill="1" applyBorder="1" applyAlignment="1">
      <alignment horizontal="center" vertical="center"/>
    </xf>
    <xf numFmtId="0" fontId="14" fillId="0" borderId="2" xfId="1" applyNumberFormat="1" applyFont="1" applyFill="1" applyBorder="1" applyAlignment="1">
      <alignment horizontal="center" vertical="center"/>
    </xf>
    <xf numFmtId="0" fontId="14" fillId="0" borderId="80" xfId="1" applyNumberFormat="1" applyFont="1" applyFill="1" applyBorder="1" applyAlignment="1">
      <alignment horizontal="center" vertical="center"/>
    </xf>
    <xf numFmtId="49" fontId="37" fillId="0" borderId="83" xfId="1" applyNumberFormat="1" applyFont="1" applyFill="1" applyBorder="1" applyAlignment="1">
      <alignment horizontal="center" vertical="center" textRotation="90" wrapText="1"/>
    </xf>
    <xf numFmtId="49" fontId="37" fillId="0" borderId="78" xfId="1" applyNumberFormat="1" applyFont="1" applyFill="1" applyBorder="1" applyAlignment="1">
      <alignment horizontal="center" vertical="center" textRotation="90" wrapText="1"/>
    </xf>
    <xf numFmtId="49" fontId="37" fillId="0" borderId="50" xfId="1" applyNumberFormat="1" applyFont="1" applyFill="1" applyBorder="1" applyAlignment="1">
      <alignment horizontal="center" vertical="center" textRotation="90" wrapText="1"/>
    </xf>
    <xf numFmtId="0" fontId="82" fillId="0" borderId="82" xfId="1" applyFont="1" applyFill="1" applyBorder="1" applyAlignment="1">
      <alignment horizontal="center" vertical="center"/>
    </xf>
    <xf numFmtId="0" fontId="82" fillId="0" borderId="81" xfId="1" applyFont="1" applyFill="1" applyBorder="1" applyAlignment="1">
      <alignment horizontal="center" vertical="center"/>
    </xf>
    <xf numFmtId="0" fontId="82" fillId="0" borderId="158" xfId="1" applyFont="1" applyFill="1" applyBorder="1" applyAlignment="1">
      <alignment horizontal="center" vertical="center"/>
    </xf>
    <xf numFmtId="0" fontId="82" fillId="0" borderId="103" xfId="1" applyFont="1" applyFill="1" applyBorder="1" applyAlignment="1">
      <alignment horizontal="center" vertical="center"/>
    </xf>
    <xf numFmtId="0" fontId="37" fillId="0" borderId="82" xfId="1" applyNumberFormat="1" applyFont="1" applyFill="1" applyBorder="1" applyAlignment="1">
      <alignment horizontal="center" vertical="center" wrapText="1"/>
    </xf>
    <xf numFmtId="0" fontId="37" fillId="0" borderId="81" xfId="1" applyNumberFormat="1" applyFont="1" applyFill="1" applyBorder="1" applyAlignment="1">
      <alignment horizontal="center" vertical="center" wrapText="1"/>
    </xf>
    <xf numFmtId="0" fontId="37" fillId="0" borderId="158" xfId="1" applyNumberFormat="1" applyFont="1" applyFill="1" applyBorder="1" applyAlignment="1">
      <alignment horizontal="center" vertical="center" wrapText="1"/>
    </xf>
    <xf numFmtId="0" fontId="37" fillId="0" borderId="103" xfId="1" applyNumberFormat="1" applyFont="1" applyFill="1" applyBorder="1" applyAlignment="1">
      <alignment horizontal="center" vertical="center" wrapText="1"/>
    </xf>
    <xf numFmtId="0" fontId="7" fillId="0" borderId="71" xfId="1" applyNumberFormat="1" applyFont="1" applyFill="1" applyBorder="1" applyAlignment="1">
      <alignment horizontal="center" vertical="center" textRotation="90" wrapText="1"/>
    </xf>
    <xf numFmtId="0" fontId="7" fillId="0" borderId="157" xfId="1" applyNumberFormat="1" applyFont="1" applyFill="1" applyBorder="1" applyAlignment="1">
      <alignment horizontal="center" vertical="center" textRotation="90" wrapText="1"/>
    </xf>
    <xf numFmtId="0" fontId="7" fillId="0" borderId="51" xfId="1" applyNumberFormat="1" applyFont="1" applyFill="1" applyBorder="1" applyAlignment="1">
      <alignment horizontal="center" vertical="center" textRotation="90" wrapText="1"/>
    </xf>
    <xf numFmtId="49" fontId="70" fillId="0" borderId="0" xfId="1" applyNumberFormat="1" applyFont="1" applyFill="1" applyBorder="1" applyAlignment="1">
      <alignment horizontal="left" vertical="justify"/>
    </xf>
    <xf numFmtId="0" fontId="79" fillId="0" borderId="147" xfId="1" applyFont="1" applyFill="1" applyBorder="1" applyAlignment="1">
      <alignment horizontal="center" vertical="center"/>
    </xf>
    <xf numFmtId="0" fontId="67" fillId="0" borderId="0" xfId="1" applyFont="1" applyFill="1" applyBorder="1" applyAlignment="1">
      <alignment horizontal="right"/>
    </xf>
    <xf numFmtId="0" fontId="76" fillId="0" borderId="0" xfId="1" applyFont="1" applyFill="1" applyBorder="1" applyAlignment="1">
      <alignment horizontal="center" wrapText="1"/>
    </xf>
    <xf numFmtId="0" fontId="72" fillId="0" borderId="2" xfId="1" applyFont="1" applyFill="1" applyBorder="1" applyAlignment="1">
      <alignment horizontal="left" vertical="center"/>
    </xf>
    <xf numFmtId="0" fontId="48" fillId="0" borderId="0" xfId="1" applyFont="1" applyFill="1" applyBorder="1" applyAlignment="1">
      <alignment horizontal="center"/>
    </xf>
    <xf numFmtId="0" fontId="6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center" wrapText="1"/>
    </xf>
    <xf numFmtId="0" fontId="27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/>
    </xf>
    <xf numFmtId="0" fontId="67" fillId="0" borderId="1" xfId="1" applyFont="1" applyFill="1" applyBorder="1" applyAlignment="1">
      <alignment horizontal="center" vertical="center"/>
    </xf>
    <xf numFmtId="49" fontId="67" fillId="0" borderId="0" xfId="1" applyNumberFormat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horizontal="right" wrapText="1"/>
    </xf>
    <xf numFmtId="49" fontId="4" fillId="0" borderId="139" xfId="1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left" vertical="center" wrapText="1"/>
    </xf>
    <xf numFmtId="0" fontId="4" fillId="0" borderId="31" xfId="1" applyFont="1" applyFill="1" applyBorder="1" applyAlignment="1">
      <alignment horizontal="center" vertical="center"/>
    </xf>
    <xf numFmtId="0" fontId="4" fillId="0" borderId="164" xfId="1" applyFont="1" applyFill="1" applyBorder="1" applyAlignment="1">
      <alignment horizontal="center" vertical="center"/>
    </xf>
    <xf numFmtId="49" fontId="48" fillId="0" borderId="34" xfId="1" applyNumberFormat="1" applyFont="1" applyFill="1" applyBorder="1" applyAlignment="1">
      <alignment horizontal="center" vertical="center" wrapText="1"/>
    </xf>
    <xf numFmtId="49" fontId="48" fillId="0" borderId="149" xfId="1" applyNumberFormat="1" applyFont="1" applyFill="1" applyBorder="1" applyAlignment="1">
      <alignment horizontal="center" vertical="center" wrapText="1"/>
    </xf>
    <xf numFmtId="0" fontId="48" fillId="0" borderId="149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left"/>
    </xf>
    <xf numFmtId="0" fontId="4" fillId="0" borderId="26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horizontal="center" vertical="center"/>
    </xf>
    <xf numFmtId="0" fontId="4" fillId="0" borderId="80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vertical="center" wrapText="1"/>
    </xf>
    <xf numFmtId="49" fontId="4" fillId="0" borderId="44" xfId="1" applyNumberFormat="1" applyFont="1" applyFill="1" applyBorder="1" applyAlignment="1">
      <alignment horizontal="center" vertical="center" wrapText="1"/>
    </xf>
    <xf numFmtId="49" fontId="4" fillId="0" borderId="26" xfId="1" applyNumberFormat="1" applyFont="1" applyFill="1" applyBorder="1" applyAlignment="1">
      <alignment horizontal="left" vertical="center" wrapText="1"/>
    </xf>
    <xf numFmtId="0" fontId="74" fillId="0" borderId="156" xfId="1" applyNumberFormat="1" applyFont="1" applyFill="1" applyBorder="1" applyAlignment="1">
      <alignment horizontal="center" vertical="center" wrapText="1"/>
    </xf>
    <xf numFmtId="0" fontId="74" fillId="0" borderId="51" xfId="1" applyFont="1" applyFill="1" applyBorder="1" applyAlignment="1">
      <alignment horizontal="center" vertical="center" wrapText="1"/>
    </xf>
    <xf numFmtId="49" fontId="4" fillId="0" borderId="15" xfId="1" applyNumberFormat="1" applyFont="1" applyFill="1" applyBorder="1" applyAlignment="1">
      <alignment horizontal="center" vertical="center" wrapText="1"/>
    </xf>
    <xf numFmtId="0" fontId="4" fillId="0" borderId="162" xfId="1" applyFont="1" applyFill="1" applyBorder="1" applyAlignment="1">
      <alignment horizontal="center" vertical="center"/>
    </xf>
    <xf numFmtId="0" fontId="4" fillId="0" borderId="156" xfId="1" applyFont="1" applyFill="1" applyBorder="1" applyAlignment="1">
      <alignment horizontal="center" vertical="center"/>
    </xf>
    <xf numFmtId="49" fontId="4" fillId="0" borderId="26" xfId="1" applyNumberFormat="1" applyFont="1" applyFill="1" applyBorder="1" applyAlignment="1">
      <alignment horizontal="center" vertical="center" wrapText="1"/>
    </xf>
    <xf numFmtId="49" fontId="4" fillId="2" borderId="141" xfId="1" applyNumberFormat="1" applyFont="1" applyFill="1" applyBorder="1" applyAlignment="1">
      <alignment vertical="justify"/>
    </xf>
    <xf numFmtId="49" fontId="4" fillId="2" borderId="2" xfId="1" applyNumberFormat="1" applyFont="1" applyFill="1" applyBorder="1" applyAlignment="1">
      <alignment vertical="justify"/>
    </xf>
    <xf numFmtId="49" fontId="4" fillId="2" borderId="80" xfId="1" applyNumberFormat="1" applyFont="1" applyFill="1" applyBorder="1" applyAlignment="1">
      <alignment vertical="justify"/>
    </xf>
    <xf numFmtId="49" fontId="4" fillId="0" borderId="26" xfId="1" applyNumberFormat="1" applyFont="1" applyFill="1" applyBorder="1" applyAlignment="1">
      <alignment vertical="center" wrapText="1"/>
    </xf>
    <xf numFmtId="49" fontId="34" fillId="0" borderId="0" xfId="1" applyNumberFormat="1" applyFont="1" applyFill="1" applyBorder="1" applyAlignment="1">
      <alignment horizontal="left" vertical="center" wrapText="1"/>
    </xf>
    <xf numFmtId="49" fontId="34" fillId="0" borderId="0" xfId="1" applyNumberFormat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center" vertical="center" wrapText="1"/>
    </xf>
    <xf numFmtId="0" fontId="34" fillId="0" borderId="0" xfId="1" applyNumberFormat="1" applyFont="1" applyFill="1" applyBorder="1" applyAlignment="1">
      <alignment horizontal="center" vertical="center" wrapText="1"/>
    </xf>
    <xf numFmtId="0" fontId="48" fillId="0" borderId="159" xfId="1" applyNumberFormat="1" applyFont="1" applyFill="1" applyBorder="1" applyAlignment="1">
      <alignment vertical="center"/>
    </xf>
    <xf numFmtId="49" fontId="74" fillId="0" borderId="84" xfId="1" applyNumberFormat="1" applyFont="1" applyFill="1" applyBorder="1" applyAlignment="1">
      <alignment horizontal="center" vertical="center" wrapText="1"/>
    </xf>
    <xf numFmtId="49" fontId="74" fillId="0" borderId="150" xfId="1" applyNumberFormat="1" applyFont="1" applyFill="1" applyBorder="1" applyAlignment="1">
      <alignment horizontal="center" vertical="center" wrapText="1"/>
    </xf>
    <xf numFmtId="49" fontId="74" fillId="0" borderId="14" xfId="1" applyNumberFormat="1" applyFont="1" applyFill="1" applyBorder="1" applyAlignment="1">
      <alignment horizontal="center" vertical="center" wrapText="1"/>
    </xf>
    <xf numFmtId="49" fontId="4" fillId="0" borderId="15" xfId="1" applyNumberFormat="1" applyFont="1" applyFill="1" applyBorder="1" applyAlignment="1">
      <alignment horizontal="center" vertical="center"/>
    </xf>
    <xf numFmtId="49" fontId="4" fillId="0" borderId="134" xfId="1" applyNumberFormat="1" applyFont="1" applyFill="1" applyBorder="1" applyAlignment="1">
      <alignment horizontal="left" vertical="center" wrapText="1"/>
    </xf>
    <xf numFmtId="49" fontId="4" fillId="0" borderId="104" xfId="1" applyNumberFormat="1" applyFont="1" applyFill="1" applyBorder="1" applyAlignment="1">
      <alignment horizontal="center" vertical="center"/>
    </xf>
    <xf numFmtId="0" fontId="4" fillId="0" borderId="60" xfId="1" applyFont="1" applyFill="1" applyBorder="1" applyAlignment="1">
      <alignment horizontal="center" vertical="center" wrapText="1"/>
    </xf>
    <xf numFmtId="0" fontId="4" fillId="0" borderId="36" xfId="1" applyNumberFormat="1" applyFont="1" applyFill="1" applyBorder="1" applyAlignment="1">
      <alignment horizontal="center" vertical="center" wrapText="1"/>
    </xf>
    <xf numFmtId="0" fontId="64" fillId="0" borderId="69" xfId="1" applyFont="1" applyFill="1" applyBorder="1" applyAlignment="1">
      <alignment horizontal="left" vertical="center"/>
    </xf>
    <xf numFmtId="0" fontId="64" fillId="0" borderId="69" xfId="1" applyFont="1" applyFill="1" applyBorder="1" applyAlignment="1">
      <alignment horizontal="center" vertical="center"/>
    </xf>
    <xf numFmtId="49" fontId="31" fillId="0" borderId="0" xfId="1" applyNumberFormat="1" applyFont="1" applyFill="1" applyBorder="1" applyAlignment="1">
      <alignment horizontal="center" vertical="center" wrapText="1"/>
    </xf>
    <xf numFmtId="49" fontId="67" fillId="0" borderId="14" xfId="1" applyNumberFormat="1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 wrapText="1"/>
    </xf>
    <xf numFmtId="49" fontId="3" fillId="0" borderId="14" xfId="1" applyNumberFormat="1" applyFont="1" applyFill="1" applyBorder="1" applyAlignment="1">
      <alignment horizontal="center" vertical="center"/>
    </xf>
    <xf numFmtId="49" fontId="67" fillId="0" borderId="134" xfId="1" applyNumberFormat="1" applyFont="1" applyFill="1" applyBorder="1" applyAlignment="1">
      <alignment horizontal="center" vertical="center" wrapText="1"/>
    </xf>
    <xf numFmtId="0" fontId="67" fillId="0" borderId="104" xfId="1" applyFont="1" applyFill="1" applyBorder="1" applyAlignment="1">
      <alignment horizontal="center" vertical="center" wrapText="1"/>
    </xf>
    <xf numFmtId="0" fontId="67" fillId="0" borderId="60" xfId="1" applyFont="1" applyFill="1" applyBorder="1" applyAlignment="1">
      <alignment horizontal="center" vertical="center" wrapText="1"/>
    </xf>
    <xf numFmtId="0" fontId="67" fillId="0" borderId="36" xfId="1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/>
    </xf>
    <xf numFmtId="0" fontId="75" fillId="0" borderId="14" xfId="1" applyFont="1" applyFill="1" applyBorder="1" applyAlignment="1">
      <alignment horizontal="right" vertical="center" wrapText="1" shrinkToFit="1"/>
    </xf>
    <xf numFmtId="0" fontId="75" fillId="0" borderId="14" xfId="1" applyFont="1" applyFill="1" applyBorder="1" applyAlignment="1">
      <alignment horizontal="right" vertical="center" shrinkToFit="1"/>
    </xf>
    <xf numFmtId="0" fontId="48" fillId="0" borderId="139" xfId="1" applyNumberFormat="1" applyFont="1" applyFill="1" applyBorder="1" applyAlignment="1">
      <alignment horizontal="center" vertical="center"/>
    </xf>
    <xf numFmtId="0" fontId="48" fillId="0" borderId="14" xfId="1" applyFont="1" applyFill="1" applyBorder="1" applyAlignment="1">
      <alignment horizontal="right" vertical="center" wrapText="1" shrinkToFit="1"/>
    </xf>
    <xf numFmtId="0" fontId="4" fillId="0" borderId="14" xfId="1" applyFont="1" applyFill="1" applyBorder="1" applyAlignment="1">
      <alignment horizontal="center" vertical="center"/>
    </xf>
    <xf numFmtId="0" fontId="4" fillId="0" borderId="150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left" vertical="center" wrapText="1"/>
    </xf>
    <xf numFmtId="0" fontId="4" fillId="0" borderId="31" xfId="1" applyFont="1" applyFill="1" applyBorder="1" applyAlignment="1">
      <alignment horizontal="left" vertical="center" wrapText="1"/>
    </xf>
    <xf numFmtId="0" fontId="4" fillId="0" borderId="164" xfId="1" applyFont="1" applyFill="1" applyBorder="1" applyAlignment="1">
      <alignment horizontal="left" vertical="center" wrapText="1"/>
    </xf>
    <xf numFmtId="0" fontId="4" fillId="0" borderId="68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80" xfId="1" applyFont="1" applyFill="1" applyBorder="1" applyAlignment="1">
      <alignment horizontal="left" vertical="center" wrapText="1"/>
    </xf>
    <xf numFmtId="0" fontId="64" fillId="0" borderId="190" xfId="1" applyFont="1" applyFill="1" applyBorder="1" applyAlignment="1">
      <alignment horizontal="left" vertical="center"/>
    </xf>
    <xf numFmtId="0" fontId="64" fillId="0" borderId="69" xfId="1" applyNumberFormat="1" applyFont="1" applyFill="1" applyBorder="1" applyAlignment="1">
      <alignment horizontal="left" vertical="center" wrapText="1" shrinkToFit="1"/>
    </xf>
    <xf numFmtId="0" fontId="4" fillId="0" borderId="40" xfId="1" applyFont="1" applyFill="1" applyBorder="1" applyAlignment="1" applyProtection="1">
      <alignment horizontal="center" wrapText="1"/>
    </xf>
    <xf numFmtId="0" fontId="4" fillId="0" borderId="41" xfId="1" applyFont="1" applyFill="1" applyBorder="1" applyAlignment="1" applyProtection="1">
      <alignment horizontal="center" wrapText="1"/>
    </xf>
    <xf numFmtId="0" fontId="4" fillId="0" borderId="110" xfId="1" applyFont="1" applyFill="1" applyBorder="1" applyAlignment="1" applyProtection="1">
      <alignment horizontal="center" wrapText="1"/>
    </xf>
    <xf numFmtId="0" fontId="64" fillId="0" borderId="68" xfId="1" applyFont="1" applyFill="1" applyBorder="1" applyAlignment="1">
      <alignment horizontal="left" vertical="center" wrapText="1"/>
    </xf>
    <xf numFmtId="49" fontId="64" fillId="0" borderId="15" xfId="1" applyNumberFormat="1" applyFont="1" applyFill="1" applyBorder="1" applyAlignment="1">
      <alignment horizontal="left" vertical="center" wrapText="1"/>
    </xf>
    <xf numFmtId="0" fontId="4" fillId="0" borderId="49" xfId="1" applyFont="1" applyFill="1" applyBorder="1" applyAlignment="1">
      <alignment horizontal="left" vertical="center" wrapText="1"/>
    </xf>
    <xf numFmtId="49" fontId="57" fillId="0" borderId="44" xfId="1" applyNumberFormat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right" vertical="center" wrapText="1" shrinkToFit="1"/>
    </xf>
    <xf numFmtId="49" fontId="4" fillId="2" borderId="15" xfId="1" applyNumberFormat="1" applyFont="1" applyFill="1" applyBorder="1" applyAlignment="1">
      <alignment horizontal="left" vertical="center" wrapText="1"/>
    </xf>
    <xf numFmtId="49" fontId="4" fillId="0" borderId="15" xfId="1" applyNumberFormat="1" applyFont="1" applyFill="1" applyBorder="1" applyAlignment="1">
      <alignment horizontal="left" vertical="center" wrapText="1"/>
    </xf>
    <xf numFmtId="0" fontId="4" fillId="0" borderId="84" xfId="1" applyFont="1" applyFill="1" applyBorder="1" applyAlignment="1">
      <alignment horizontal="right" vertical="center" wrapText="1" shrinkToFit="1"/>
    </xf>
    <xf numFmtId="0" fontId="4" fillId="0" borderId="34" xfId="1" applyFont="1" applyFill="1" applyBorder="1" applyAlignment="1">
      <alignment horizontal="right" vertical="center" wrapText="1" shrinkToFit="1"/>
    </xf>
    <xf numFmtId="0" fontId="4" fillId="0" borderId="149" xfId="1" applyFont="1" applyFill="1" applyBorder="1" applyAlignment="1">
      <alignment horizontal="right" vertical="center" wrapText="1" shrinkToFit="1"/>
    </xf>
    <xf numFmtId="0" fontId="64" fillId="0" borderId="28" xfId="1" applyFont="1" applyFill="1" applyBorder="1" applyAlignment="1">
      <alignment vertical="center" wrapText="1"/>
    </xf>
    <xf numFmtId="49" fontId="64" fillId="0" borderId="26" xfId="1" applyNumberFormat="1" applyFont="1" applyFill="1" applyBorder="1" applyAlignment="1">
      <alignment horizontal="left" vertical="center" wrapText="1"/>
    </xf>
    <xf numFmtId="0" fontId="64" fillId="0" borderId="28" xfId="1" applyFont="1" applyFill="1" applyBorder="1" applyAlignment="1">
      <alignment horizontal="left" vertical="center" wrapText="1"/>
    </xf>
    <xf numFmtId="0" fontId="64" fillId="0" borderId="21" xfId="1" applyFont="1" applyFill="1" applyBorder="1" applyAlignment="1">
      <alignment vertical="center"/>
    </xf>
    <xf numFmtId="0" fontId="96" fillId="0" borderId="24" xfId="1" applyFont="1" applyFill="1" applyBorder="1" applyAlignment="1">
      <alignment horizontal="center" vertical="center"/>
    </xf>
    <xf numFmtId="0" fontId="37" fillId="0" borderId="24" xfId="1" applyNumberFormat="1" applyFont="1" applyFill="1" applyBorder="1" applyAlignment="1">
      <alignment horizontal="center" vertical="center" wrapText="1"/>
    </xf>
    <xf numFmtId="0" fontId="10" fillId="0" borderId="146" xfId="1" applyFont="1" applyFill="1" applyBorder="1" applyAlignment="1">
      <alignment horizontal="left" vertical="center"/>
    </xf>
    <xf numFmtId="0" fontId="57" fillId="0" borderId="0" xfId="1" applyFont="1" applyFill="1" applyBorder="1" applyAlignment="1">
      <alignment horizontal="center" vertical="justify"/>
    </xf>
    <xf numFmtId="0" fontId="10" fillId="0" borderId="191" xfId="1" applyFont="1" applyFill="1" applyBorder="1" applyAlignment="1">
      <alignment horizontal="left" vertical="center"/>
    </xf>
    <xf numFmtId="0" fontId="57" fillId="0" borderId="147" xfId="1" applyFont="1" applyFill="1" applyBorder="1" applyAlignment="1">
      <alignment horizontal="center" vertical="center"/>
    </xf>
    <xf numFmtId="0" fontId="34" fillId="0" borderId="104" xfId="1" applyFont="1" applyFill="1" applyBorder="1" applyAlignment="1">
      <alignment horizontal="center" vertical="center" textRotation="90"/>
    </xf>
    <xf numFmtId="0" fontId="48" fillId="0" borderId="111" xfId="1" applyFont="1" applyFill="1" applyBorder="1" applyAlignment="1">
      <alignment horizontal="center" vertical="center" wrapText="1"/>
    </xf>
    <xf numFmtId="0" fontId="48" fillId="0" borderId="34" xfId="1" applyFont="1" applyFill="1" applyBorder="1" applyAlignment="1">
      <alignment horizontal="center" vertical="center" wrapText="1"/>
    </xf>
    <xf numFmtId="0" fontId="48" fillId="0" borderId="77" xfId="1" applyFont="1" applyFill="1" applyBorder="1" applyAlignment="1">
      <alignment horizontal="center" vertical="center" wrapText="1"/>
    </xf>
    <xf numFmtId="0" fontId="48" fillId="0" borderId="0" xfId="1" applyFont="1" applyFill="1" applyBorder="1" applyAlignment="1">
      <alignment horizontal="center" vertical="center" wrapText="1"/>
    </xf>
    <xf numFmtId="0" fontId="48" fillId="0" borderId="113" xfId="1" applyFont="1" applyFill="1" applyBorder="1" applyAlignment="1">
      <alignment horizontal="center" vertical="center" wrapText="1"/>
    </xf>
    <xf numFmtId="0" fontId="48" fillId="0" borderId="158" xfId="1" applyFont="1" applyFill="1" applyBorder="1" applyAlignment="1">
      <alignment horizontal="center" vertical="center" wrapText="1"/>
    </xf>
    <xf numFmtId="0" fontId="48" fillId="0" borderId="159" xfId="1" applyFont="1" applyFill="1" applyBorder="1" applyAlignment="1">
      <alignment horizontal="center" vertical="center" wrapText="1"/>
    </xf>
    <xf numFmtId="0" fontId="48" fillId="0" borderId="160" xfId="1" applyFont="1" applyFill="1" applyBorder="1" applyAlignment="1">
      <alignment horizontal="center" vertical="center" wrapText="1"/>
    </xf>
    <xf numFmtId="0" fontId="48" fillId="0" borderId="14" xfId="1" applyNumberFormat="1" applyFont="1" applyFill="1" applyBorder="1" applyAlignment="1">
      <alignment horizontal="center" vertical="center" wrapText="1"/>
    </xf>
    <xf numFmtId="0" fontId="81" fillId="0" borderId="15" xfId="1" applyNumberFormat="1" applyFont="1" applyFill="1" applyBorder="1" applyAlignment="1">
      <alignment horizontal="center" vertical="center" wrapText="1"/>
    </xf>
    <xf numFmtId="0" fontId="2" fillId="0" borderId="16" xfId="1" applyNumberFormat="1" applyFont="1" applyFill="1" applyBorder="1" applyAlignment="1">
      <alignment horizontal="center" vertical="center" wrapText="1"/>
    </xf>
    <xf numFmtId="0" fontId="14" fillId="0" borderId="14" xfId="1" applyNumberFormat="1" applyFont="1" applyFill="1" applyBorder="1" applyAlignment="1">
      <alignment horizontal="center" vertical="center" textRotation="90" wrapText="1"/>
    </xf>
    <xf numFmtId="49" fontId="2" fillId="0" borderId="15" xfId="1" applyNumberFormat="1" applyFont="1" applyFill="1" applyBorder="1" applyAlignment="1">
      <alignment horizontal="center" vertical="center" wrapText="1"/>
    </xf>
    <xf numFmtId="0" fontId="95" fillId="0" borderId="149" xfId="1" applyFont="1" applyFill="1" applyBorder="1" applyAlignment="1">
      <alignment horizontal="center" vertical="center" wrapText="1"/>
    </xf>
    <xf numFmtId="0" fontId="77" fillId="0" borderId="14" xfId="1" applyFont="1" applyFill="1" applyBorder="1" applyAlignment="1">
      <alignment horizontal="center" vertical="center"/>
    </xf>
    <xf numFmtId="0" fontId="36" fillId="0" borderId="153" xfId="1" applyFont="1" applyFill="1" applyBorder="1" applyAlignment="1">
      <alignment horizontal="center" vertical="center" wrapText="1"/>
    </xf>
    <xf numFmtId="0" fontId="36" fillId="0" borderId="125" xfId="1" applyFont="1" applyFill="1" applyBorder="1" applyAlignment="1">
      <alignment horizontal="center" vertical="center" wrapText="1"/>
    </xf>
    <xf numFmtId="0" fontId="36" fillId="0" borderId="154" xfId="1" applyFont="1" applyFill="1" applyBorder="1" applyAlignment="1">
      <alignment horizontal="center" vertical="center" wrapText="1"/>
    </xf>
    <xf numFmtId="0" fontId="81" fillId="0" borderId="20" xfId="1" applyNumberFormat="1" applyFont="1" applyFill="1" applyBorder="1" applyAlignment="1">
      <alignment horizontal="center" vertical="center" textRotation="90"/>
    </xf>
    <xf numFmtId="0" fontId="81" fillId="0" borderId="21" xfId="1" applyNumberFormat="1" applyFont="1" applyFill="1" applyBorder="1" applyAlignment="1">
      <alignment horizontal="center" vertical="center" textRotation="90" wrapText="1"/>
    </xf>
    <xf numFmtId="0" fontId="81" fillId="0" borderId="22" xfId="1" applyNumberFormat="1" applyFont="1" applyFill="1" applyBorder="1" applyAlignment="1">
      <alignment horizontal="center" vertical="center" textRotation="90"/>
    </xf>
    <xf numFmtId="49" fontId="75" fillId="0" borderId="0" xfId="1" applyNumberFormat="1" applyFont="1" applyFill="1" applyBorder="1" applyAlignment="1">
      <alignment vertical="justify"/>
    </xf>
    <xf numFmtId="0" fontId="10" fillId="0" borderId="2" xfId="1" applyFont="1" applyFill="1" applyBorder="1" applyAlignment="1">
      <alignment horizontal="left" vertical="center"/>
    </xf>
    <xf numFmtId="0" fontId="57" fillId="0" borderId="2" xfId="1" applyFont="1" applyFill="1" applyBorder="1" applyAlignment="1">
      <alignment horizontal="center" vertical="center"/>
    </xf>
    <xf numFmtId="0" fontId="93" fillId="0" borderId="0" xfId="1" applyFont="1" applyFill="1" applyBorder="1" applyAlignment="1">
      <alignment horizontal="center" wrapText="1"/>
    </xf>
    <xf numFmtId="49" fontId="75" fillId="0" borderId="0" xfId="1" applyNumberFormat="1" applyFont="1" applyFill="1" applyBorder="1" applyAlignment="1">
      <alignment horizontal="left" vertical="justify"/>
    </xf>
    <xf numFmtId="0" fontId="10" fillId="0" borderId="147" xfId="1" applyFont="1" applyFill="1" applyBorder="1" applyAlignment="1">
      <alignment horizontal="left" vertical="justify"/>
    </xf>
    <xf numFmtId="0" fontId="52" fillId="0" borderId="0" xfId="1" applyFont="1" applyFill="1" applyBorder="1" applyAlignment="1">
      <alignment horizontal="center"/>
    </xf>
    <xf numFmtId="0" fontId="72" fillId="0" borderId="0" xfId="1" applyFont="1" applyFill="1" applyBorder="1" applyAlignment="1">
      <alignment horizontal="center" vertical="center"/>
    </xf>
    <xf numFmtId="0" fontId="91" fillId="0" borderId="0" xfId="1" applyFont="1" applyFill="1" applyBorder="1" applyAlignment="1">
      <alignment horizontal="center" vertical="center"/>
    </xf>
    <xf numFmtId="0" fontId="57" fillId="0" borderId="1" xfId="1" applyFont="1" applyFill="1" applyBorder="1" applyAlignment="1">
      <alignment horizontal="center" vertical="center"/>
    </xf>
    <xf numFmtId="0" fontId="44" fillId="3" borderId="23" xfId="1" applyFont="1" applyFill="1" applyBorder="1" applyAlignment="1">
      <alignment horizontal="left" vertical="center" wrapText="1"/>
    </xf>
    <xf numFmtId="0" fontId="44" fillId="3" borderId="57" xfId="1" applyFont="1" applyFill="1" applyBorder="1" applyAlignment="1">
      <alignment horizontal="left" vertical="center" wrapText="1"/>
    </xf>
    <xf numFmtId="0" fontId="44" fillId="3" borderId="2" xfId="1" applyFont="1" applyFill="1" applyBorder="1" applyAlignment="1">
      <alignment horizontal="left" vertical="center" wrapText="1"/>
    </xf>
    <xf numFmtId="0" fontId="56" fillId="3" borderId="168" xfId="1" applyFont="1" applyFill="1" applyBorder="1" applyAlignment="1">
      <alignment horizontal="left" vertical="center" wrapText="1"/>
    </xf>
    <xf numFmtId="0" fontId="56" fillId="3" borderId="169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3009900</xdr:colOff>
      <xdr:row>0</xdr:row>
      <xdr:rowOff>76200</xdr:rowOff>
    </xdr:from>
    <xdr:to>
      <xdr:col>3</xdr:col>
      <xdr:colOff>600075</xdr:colOff>
      <xdr:row>3</xdr:row>
      <xdr:rowOff>609600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76200"/>
          <a:ext cx="2638425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2533650</xdr:colOff>
      <xdr:row>0</xdr:row>
      <xdr:rowOff>0</xdr:rowOff>
    </xdr:from>
    <xdr:to>
      <xdr:col>3</xdr:col>
      <xdr:colOff>742950</xdr:colOff>
      <xdr:row>0</xdr:row>
      <xdr:rowOff>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2314575</xdr:colOff>
      <xdr:row>1</xdr:row>
      <xdr:rowOff>133350</xdr:rowOff>
    </xdr:from>
    <xdr:to>
      <xdr:col>3</xdr:col>
      <xdr:colOff>1609725</xdr:colOff>
      <xdr:row>3</xdr:row>
      <xdr:rowOff>523875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895350"/>
          <a:ext cx="2105025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2514600</xdr:colOff>
      <xdr:row>1</xdr:row>
      <xdr:rowOff>9525</xdr:rowOff>
    </xdr:from>
    <xdr:to>
      <xdr:col>2</xdr:col>
      <xdr:colOff>1704975</xdr:colOff>
      <xdr:row>3</xdr:row>
      <xdr:rowOff>838200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495425"/>
          <a:ext cx="2676525" cy="269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101"/>
  <sheetViews>
    <sheetView topLeftCell="A65" zoomScale="25" zoomScaleNormal="25" zoomScaleSheetLayoutView="25" workbookViewId="0">
      <selection activeCell="C73" sqref="C73:D73"/>
    </sheetView>
  </sheetViews>
  <sheetFormatPr defaultColWidth="10.140625" defaultRowHeight="12.75" x14ac:dyDescent="0.2"/>
  <cols>
    <col min="1" max="1" width="45.7109375" style="42" customWidth="1"/>
    <col min="2" max="2" width="16.28515625" style="42" customWidth="1"/>
    <col min="3" max="3" width="75.7109375" style="42" customWidth="1"/>
    <col min="4" max="4" width="76.85546875" style="332" customWidth="1"/>
    <col min="5" max="5" width="21.7109375" style="333" customWidth="1"/>
    <col min="6" max="6" width="12.7109375" style="334" customWidth="1"/>
    <col min="7" max="7" width="25.7109375" style="58" customWidth="1"/>
    <col min="8" max="9" width="12.7109375" style="58" customWidth="1"/>
    <col min="10" max="10" width="18.42578125" style="58" customWidth="1"/>
    <col min="11" max="11" width="22" style="58" customWidth="1"/>
    <col min="12" max="12" width="13.42578125" style="58" customWidth="1"/>
    <col min="13" max="13" width="44.85546875" style="60" customWidth="1"/>
    <col min="14" max="14" width="24.7109375" style="60" customWidth="1"/>
    <col min="15" max="15" width="33.85546875" style="60" customWidth="1"/>
    <col min="16" max="16" width="25.140625" style="60" customWidth="1"/>
    <col min="17" max="17" width="31.7109375" style="60" customWidth="1"/>
    <col min="18" max="18" width="16" style="60" customWidth="1"/>
    <col min="19" max="19" width="23.5703125" style="60" customWidth="1"/>
    <col min="20" max="20" width="19.140625" style="60" customWidth="1"/>
    <col min="21" max="21" width="22.5703125" style="60" customWidth="1"/>
    <col min="22" max="22" width="22" style="60" customWidth="1"/>
    <col min="23" max="23" width="17.7109375" style="60" customWidth="1"/>
    <col min="24" max="24" width="26.28515625" style="60" customWidth="1"/>
    <col min="25" max="25" width="18" style="42" customWidth="1"/>
    <col min="26" max="26" width="18.7109375" style="42" customWidth="1"/>
    <col min="27" max="27" width="18.28515625" style="42" customWidth="1"/>
    <col min="28" max="28" width="16.140625" style="42" customWidth="1"/>
    <col min="29" max="29" width="14.5703125" style="42" customWidth="1"/>
    <col min="30" max="31" width="15.42578125" style="42" customWidth="1"/>
    <col min="32" max="32" width="13" style="42" customWidth="1"/>
    <col min="33" max="33" width="16.5703125" style="42" customWidth="1"/>
    <col min="34" max="34" width="17.42578125" style="42" customWidth="1"/>
    <col min="35" max="35" width="15.85546875" style="42" customWidth="1"/>
    <col min="36" max="36" width="18.85546875" style="42" customWidth="1"/>
    <col min="37" max="37" width="17.85546875" style="42" customWidth="1"/>
    <col min="38" max="38" width="15.42578125" style="42" customWidth="1"/>
    <col min="39" max="39" width="17.28515625" style="42" customWidth="1"/>
    <col min="40" max="40" width="23.5703125" style="42" customWidth="1"/>
    <col min="41" max="41" width="14.5703125" style="42" customWidth="1"/>
    <col min="42" max="256" width="10.140625" style="42"/>
    <col min="257" max="257" width="45.7109375" style="42" customWidth="1"/>
    <col min="258" max="258" width="16.28515625" style="42" customWidth="1"/>
    <col min="259" max="259" width="75.7109375" style="42" customWidth="1"/>
    <col min="260" max="260" width="76.85546875" style="42" customWidth="1"/>
    <col min="261" max="261" width="21.7109375" style="42" customWidth="1"/>
    <col min="262" max="262" width="12.7109375" style="42" customWidth="1"/>
    <col min="263" max="263" width="25.7109375" style="42" customWidth="1"/>
    <col min="264" max="265" width="12.7109375" style="42" customWidth="1"/>
    <col min="266" max="266" width="18.42578125" style="42" customWidth="1"/>
    <col min="267" max="267" width="22" style="42" customWidth="1"/>
    <col min="268" max="268" width="13.42578125" style="42" customWidth="1"/>
    <col min="269" max="269" width="44.85546875" style="42" customWidth="1"/>
    <col min="270" max="270" width="21.85546875" style="42" customWidth="1"/>
    <col min="271" max="271" width="33.85546875" style="42" customWidth="1"/>
    <col min="272" max="272" width="25.140625" style="42" customWidth="1"/>
    <col min="273" max="273" width="31.7109375" style="42" customWidth="1"/>
    <col min="274" max="274" width="16" style="42" customWidth="1"/>
    <col min="275" max="275" width="23.5703125" style="42" customWidth="1"/>
    <col min="276" max="276" width="19.140625" style="42" customWidth="1"/>
    <col min="277" max="277" width="22.5703125" style="42" customWidth="1"/>
    <col min="278" max="278" width="22" style="42" customWidth="1"/>
    <col min="279" max="279" width="17.7109375" style="42" customWidth="1"/>
    <col min="280" max="280" width="26.28515625" style="42" customWidth="1"/>
    <col min="281" max="281" width="18" style="42" customWidth="1"/>
    <col min="282" max="282" width="18.7109375" style="42" customWidth="1"/>
    <col min="283" max="283" width="18.28515625" style="42" customWidth="1"/>
    <col min="284" max="284" width="16.140625" style="42" customWidth="1"/>
    <col min="285" max="285" width="14.5703125" style="42" customWidth="1"/>
    <col min="286" max="287" width="15.42578125" style="42" customWidth="1"/>
    <col min="288" max="288" width="13" style="42" customWidth="1"/>
    <col min="289" max="289" width="16.5703125" style="42" customWidth="1"/>
    <col min="290" max="290" width="17.42578125" style="42" customWidth="1"/>
    <col min="291" max="291" width="15.85546875" style="42" customWidth="1"/>
    <col min="292" max="292" width="18.85546875" style="42" customWidth="1"/>
    <col min="293" max="293" width="17.85546875" style="42" customWidth="1"/>
    <col min="294" max="294" width="15.42578125" style="42" customWidth="1"/>
    <col min="295" max="295" width="17.28515625" style="42" customWidth="1"/>
    <col min="296" max="296" width="23.5703125" style="42" customWidth="1"/>
    <col min="297" max="297" width="14.5703125" style="42" customWidth="1"/>
    <col min="298" max="512" width="10.140625" style="42"/>
    <col min="513" max="513" width="45.7109375" style="42" customWidth="1"/>
    <col min="514" max="514" width="16.28515625" style="42" customWidth="1"/>
    <col min="515" max="515" width="75.7109375" style="42" customWidth="1"/>
    <col min="516" max="516" width="76.85546875" style="42" customWidth="1"/>
    <col min="517" max="517" width="21.7109375" style="42" customWidth="1"/>
    <col min="518" max="518" width="12.7109375" style="42" customWidth="1"/>
    <col min="519" max="519" width="25.7109375" style="42" customWidth="1"/>
    <col min="520" max="521" width="12.7109375" style="42" customWidth="1"/>
    <col min="522" max="522" width="18.42578125" style="42" customWidth="1"/>
    <col min="523" max="523" width="22" style="42" customWidth="1"/>
    <col min="524" max="524" width="13.42578125" style="42" customWidth="1"/>
    <col min="525" max="525" width="44.85546875" style="42" customWidth="1"/>
    <col min="526" max="526" width="21.85546875" style="42" customWidth="1"/>
    <col min="527" max="527" width="33.85546875" style="42" customWidth="1"/>
    <col min="528" max="528" width="25.140625" style="42" customWidth="1"/>
    <col min="529" max="529" width="31.7109375" style="42" customWidth="1"/>
    <col min="530" max="530" width="16" style="42" customWidth="1"/>
    <col min="531" max="531" width="23.5703125" style="42" customWidth="1"/>
    <col min="532" max="532" width="19.140625" style="42" customWidth="1"/>
    <col min="533" max="533" width="22.5703125" style="42" customWidth="1"/>
    <col min="534" max="534" width="22" style="42" customWidth="1"/>
    <col min="535" max="535" width="17.7109375" style="42" customWidth="1"/>
    <col min="536" max="536" width="26.28515625" style="42" customWidth="1"/>
    <col min="537" max="537" width="18" style="42" customWidth="1"/>
    <col min="538" max="538" width="18.7109375" style="42" customWidth="1"/>
    <col min="539" max="539" width="18.28515625" style="42" customWidth="1"/>
    <col min="540" max="540" width="16.140625" style="42" customWidth="1"/>
    <col min="541" max="541" width="14.5703125" style="42" customWidth="1"/>
    <col min="542" max="543" width="15.42578125" style="42" customWidth="1"/>
    <col min="544" max="544" width="13" style="42" customWidth="1"/>
    <col min="545" max="545" width="16.5703125" style="42" customWidth="1"/>
    <col min="546" max="546" width="17.42578125" style="42" customWidth="1"/>
    <col min="547" max="547" width="15.85546875" style="42" customWidth="1"/>
    <col min="548" max="548" width="18.85546875" style="42" customWidth="1"/>
    <col min="549" max="549" width="17.85546875" style="42" customWidth="1"/>
    <col min="550" max="550" width="15.42578125" style="42" customWidth="1"/>
    <col min="551" max="551" width="17.28515625" style="42" customWidth="1"/>
    <col min="552" max="552" width="23.5703125" style="42" customWidth="1"/>
    <col min="553" max="553" width="14.5703125" style="42" customWidth="1"/>
    <col min="554" max="768" width="10.140625" style="42"/>
    <col min="769" max="769" width="45.7109375" style="42" customWidth="1"/>
    <col min="770" max="770" width="16.28515625" style="42" customWidth="1"/>
    <col min="771" max="771" width="75.7109375" style="42" customWidth="1"/>
    <col min="772" max="772" width="76.85546875" style="42" customWidth="1"/>
    <col min="773" max="773" width="21.7109375" style="42" customWidth="1"/>
    <col min="774" max="774" width="12.7109375" style="42" customWidth="1"/>
    <col min="775" max="775" width="25.7109375" style="42" customWidth="1"/>
    <col min="776" max="777" width="12.7109375" style="42" customWidth="1"/>
    <col min="778" max="778" width="18.42578125" style="42" customWidth="1"/>
    <col min="779" max="779" width="22" style="42" customWidth="1"/>
    <col min="780" max="780" width="13.42578125" style="42" customWidth="1"/>
    <col min="781" max="781" width="44.85546875" style="42" customWidth="1"/>
    <col min="782" max="782" width="21.85546875" style="42" customWidth="1"/>
    <col min="783" max="783" width="33.85546875" style="42" customWidth="1"/>
    <col min="784" max="784" width="25.140625" style="42" customWidth="1"/>
    <col min="785" max="785" width="31.7109375" style="42" customWidth="1"/>
    <col min="786" max="786" width="16" style="42" customWidth="1"/>
    <col min="787" max="787" width="23.5703125" style="42" customWidth="1"/>
    <col min="788" max="788" width="19.140625" style="42" customWidth="1"/>
    <col min="789" max="789" width="22.5703125" style="42" customWidth="1"/>
    <col min="790" max="790" width="22" style="42" customWidth="1"/>
    <col min="791" max="791" width="17.7109375" style="42" customWidth="1"/>
    <col min="792" max="792" width="26.28515625" style="42" customWidth="1"/>
    <col min="793" max="793" width="18" style="42" customWidth="1"/>
    <col min="794" max="794" width="18.7109375" style="42" customWidth="1"/>
    <col min="795" max="795" width="18.28515625" style="42" customWidth="1"/>
    <col min="796" max="796" width="16.140625" style="42" customWidth="1"/>
    <col min="797" max="797" width="14.5703125" style="42" customWidth="1"/>
    <col min="798" max="799" width="15.42578125" style="42" customWidth="1"/>
    <col min="800" max="800" width="13" style="42" customWidth="1"/>
    <col min="801" max="801" width="16.5703125" style="42" customWidth="1"/>
    <col min="802" max="802" width="17.42578125" style="42" customWidth="1"/>
    <col min="803" max="803" width="15.85546875" style="42" customWidth="1"/>
    <col min="804" max="804" width="18.85546875" style="42" customWidth="1"/>
    <col min="805" max="805" width="17.85546875" style="42" customWidth="1"/>
    <col min="806" max="806" width="15.42578125" style="42" customWidth="1"/>
    <col min="807" max="807" width="17.28515625" style="42" customWidth="1"/>
    <col min="808" max="808" width="23.5703125" style="42" customWidth="1"/>
    <col min="809" max="809" width="14.5703125" style="42" customWidth="1"/>
    <col min="810" max="1024" width="10.140625" style="42"/>
    <col min="1025" max="1025" width="45.7109375" style="42" customWidth="1"/>
    <col min="1026" max="1026" width="16.28515625" style="42" customWidth="1"/>
    <col min="1027" max="1027" width="75.7109375" style="42" customWidth="1"/>
    <col min="1028" max="1028" width="76.85546875" style="42" customWidth="1"/>
    <col min="1029" max="1029" width="21.7109375" style="42" customWidth="1"/>
    <col min="1030" max="1030" width="12.7109375" style="42" customWidth="1"/>
    <col min="1031" max="1031" width="25.7109375" style="42" customWidth="1"/>
    <col min="1032" max="1033" width="12.7109375" style="42" customWidth="1"/>
    <col min="1034" max="1034" width="18.42578125" style="42" customWidth="1"/>
    <col min="1035" max="1035" width="22" style="42" customWidth="1"/>
    <col min="1036" max="1036" width="13.42578125" style="42" customWidth="1"/>
    <col min="1037" max="1037" width="44.85546875" style="42" customWidth="1"/>
    <col min="1038" max="1038" width="21.85546875" style="42" customWidth="1"/>
    <col min="1039" max="1039" width="33.85546875" style="42" customWidth="1"/>
    <col min="1040" max="1040" width="25.140625" style="42" customWidth="1"/>
    <col min="1041" max="1041" width="31.7109375" style="42" customWidth="1"/>
    <col min="1042" max="1042" width="16" style="42" customWidth="1"/>
    <col min="1043" max="1043" width="23.5703125" style="42" customWidth="1"/>
    <col min="1044" max="1044" width="19.140625" style="42" customWidth="1"/>
    <col min="1045" max="1045" width="22.5703125" style="42" customWidth="1"/>
    <col min="1046" max="1046" width="22" style="42" customWidth="1"/>
    <col min="1047" max="1047" width="17.7109375" style="42" customWidth="1"/>
    <col min="1048" max="1048" width="26.28515625" style="42" customWidth="1"/>
    <col min="1049" max="1049" width="18" style="42" customWidth="1"/>
    <col min="1050" max="1050" width="18.7109375" style="42" customWidth="1"/>
    <col min="1051" max="1051" width="18.28515625" style="42" customWidth="1"/>
    <col min="1052" max="1052" width="16.140625" style="42" customWidth="1"/>
    <col min="1053" max="1053" width="14.5703125" style="42" customWidth="1"/>
    <col min="1054" max="1055" width="15.42578125" style="42" customWidth="1"/>
    <col min="1056" max="1056" width="13" style="42" customWidth="1"/>
    <col min="1057" max="1057" width="16.5703125" style="42" customWidth="1"/>
    <col min="1058" max="1058" width="17.42578125" style="42" customWidth="1"/>
    <col min="1059" max="1059" width="15.85546875" style="42" customWidth="1"/>
    <col min="1060" max="1060" width="18.85546875" style="42" customWidth="1"/>
    <col min="1061" max="1061" width="17.85546875" style="42" customWidth="1"/>
    <col min="1062" max="1062" width="15.42578125" style="42" customWidth="1"/>
    <col min="1063" max="1063" width="17.28515625" style="42" customWidth="1"/>
    <col min="1064" max="1064" width="23.5703125" style="42" customWidth="1"/>
    <col min="1065" max="1065" width="14.5703125" style="42" customWidth="1"/>
    <col min="1066" max="1280" width="10.140625" style="42"/>
    <col min="1281" max="1281" width="45.7109375" style="42" customWidth="1"/>
    <col min="1282" max="1282" width="16.28515625" style="42" customWidth="1"/>
    <col min="1283" max="1283" width="75.7109375" style="42" customWidth="1"/>
    <col min="1284" max="1284" width="76.85546875" style="42" customWidth="1"/>
    <col min="1285" max="1285" width="21.7109375" style="42" customWidth="1"/>
    <col min="1286" max="1286" width="12.7109375" style="42" customWidth="1"/>
    <col min="1287" max="1287" width="25.7109375" style="42" customWidth="1"/>
    <col min="1288" max="1289" width="12.7109375" style="42" customWidth="1"/>
    <col min="1290" max="1290" width="18.42578125" style="42" customWidth="1"/>
    <col min="1291" max="1291" width="22" style="42" customWidth="1"/>
    <col min="1292" max="1292" width="13.42578125" style="42" customWidth="1"/>
    <col min="1293" max="1293" width="44.85546875" style="42" customWidth="1"/>
    <col min="1294" max="1294" width="21.85546875" style="42" customWidth="1"/>
    <col min="1295" max="1295" width="33.85546875" style="42" customWidth="1"/>
    <col min="1296" max="1296" width="25.140625" style="42" customWidth="1"/>
    <col min="1297" max="1297" width="31.7109375" style="42" customWidth="1"/>
    <col min="1298" max="1298" width="16" style="42" customWidth="1"/>
    <col min="1299" max="1299" width="23.5703125" style="42" customWidth="1"/>
    <col min="1300" max="1300" width="19.140625" style="42" customWidth="1"/>
    <col min="1301" max="1301" width="22.5703125" style="42" customWidth="1"/>
    <col min="1302" max="1302" width="22" style="42" customWidth="1"/>
    <col min="1303" max="1303" width="17.7109375" style="42" customWidth="1"/>
    <col min="1304" max="1304" width="26.28515625" style="42" customWidth="1"/>
    <col min="1305" max="1305" width="18" style="42" customWidth="1"/>
    <col min="1306" max="1306" width="18.7109375" style="42" customWidth="1"/>
    <col min="1307" max="1307" width="18.28515625" style="42" customWidth="1"/>
    <col min="1308" max="1308" width="16.140625" style="42" customWidth="1"/>
    <col min="1309" max="1309" width="14.5703125" style="42" customWidth="1"/>
    <col min="1310" max="1311" width="15.42578125" style="42" customWidth="1"/>
    <col min="1312" max="1312" width="13" style="42" customWidth="1"/>
    <col min="1313" max="1313" width="16.5703125" style="42" customWidth="1"/>
    <col min="1314" max="1314" width="17.42578125" style="42" customWidth="1"/>
    <col min="1315" max="1315" width="15.85546875" style="42" customWidth="1"/>
    <col min="1316" max="1316" width="18.85546875" style="42" customWidth="1"/>
    <col min="1317" max="1317" width="17.85546875" style="42" customWidth="1"/>
    <col min="1318" max="1318" width="15.42578125" style="42" customWidth="1"/>
    <col min="1319" max="1319" width="17.28515625" style="42" customWidth="1"/>
    <col min="1320" max="1320" width="23.5703125" style="42" customWidth="1"/>
    <col min="1321" max="1321" width="14.5703125" style="42" customWidth="1"/>
    <col min="1322" max="1536" width="10.140625" style="42"/>
    <col min="1537" max="1537" width="45.7109375" style="42" customWidth="1"/>
    <col min="1538" max="1538" width="16.28515625" style="42" customWidth="1"/>
    <col min="1539" max="1539" width="75.7109375" style="42" customWidth="1"/>
    <col min="1540" max="1540" width="76.85546875" style="42" customWidth="1"/>
    <col min="1541" max="1541" width="21.7109375" style="42" customWidth="1"/>
    <col min="1542" max="1542" width="12.7109375" style="42" customWidth="1"/>
    <col min="1543" max="1543" width="25.7109375" style="42" customWidth="1"/>
    <col min="1544" max="1545" width="12.7109375" style="42" customWidth="1"/>
    <col min="1546" max="1546" width="18.42578125" style="42" customWidth="1"/>
    <col min="1547" max="1547" width="22" style="42" customWidth="1"/>
    <col min="1548" max="1548" width="13.42578125" style="42" customWidth="1"/>
    <col min="1549" max="1549" width="44.85546875" style="42" customWidth="1"/>
    <col min="1550" max="1550" width="21.85546875" style="42" customWidth="1"/>
    <col min="1551" max="1551" width="33.85546875" style="42" customWidth="1"/>
    <col min="1552" max="1552" width="25.140625" style="42" customWidth="1"/>
    <col min="1553" max="1553" width="31.7109375" style="42" customWidth="1"/>
    <col min="1554" max="1554" width="16" style="42" customWidth="1"/>
    <col min="1555" max="1555" width="23.5703125" style="42" customWidth="1"/>
    <col min="1556" max="1556" width="19.140625" style="42" customWidth="1"/>
    <col min="1557" max="1557" width="22.5703125" style="42" customWidth="1"/>
    <col min="1558" max="1558" width="22" style="42" customWidth="1"/>
    <col min="1559" max="1559" width="17.7109375" style="42" customWidth="1"/>
    <col min="1560" max="1560" width="26.28515625" style="42" customWidth="1"/>
    <col min="1561" max="1561" width="18" style="42" customWidth="1"/>
    <col min="1562" max="1562" width="18.7109375" style="42" customWidth="1"/>
    <col min="1563" max="1563" width="18.28515625" style="42" customWidth="1"/>
    <col min="1564" max="1564" width="16.140625" style="42" customWidth="1"/>
    <col min="1565" max="1565" width="14.5703125" style="42" customWidth="1"/>
    <col min="1566" max="1567" width="15.42578125" style="42" customWidth="1"/>
    <col min="1568" max="1568" width="13" style="42" customWidth="1"/>
    <col min="1569" max="1569" width="16.5703125" style="42" customWidth="1"/>
    <col min="1570" max="1570" width="17.42578125" style="42" customWidth="1"/>
    <col min="1571" max="1571" width="15.85546875" style="42" customWidth="1"/>
    <col min="1572" max="1572" width="18.85546875" style="42" customWidth="1"/>
    <col min="1573" max="1573" width="17.85546875" style="42" customWidth="1"/>
    <col min="1574" max="1574" width="15.42578125" style="42" customWidth="1"/>
    <col min="1575" max="1575" width="17.28515625" style="42" customWidth="1"/>
    <col min="1576" max="1576" width="23.5703125" style="42" customWidth="1"/>
    <col min="1577" max="1577" width="14.5703125" style="42" customWidth="1"/>
    <col min="1578" max="1792" width="10.140625" style="42"/>
    <col min="1793" max="1793" width="45.7109375" style="42" customWidth="1"/>
    <col min="1794" max="1794" width="16.28515625" style="42" customWidth="1"/>
    <col min="1795" max="1795" width="75.7109375" style="42" customWidth="1"/>
    <col min="1796" max="1796" width="76.85546875" style="42" customWidth="1"/>
    <col min="1797" max="1797" width="21.7109375" style="42" customWidth="1"/>
    <col min="1798" max="1798" width="12.7109375" style="42" customWidth="1"/>
    <col min="1799" max="1799" width="25.7109375" style="42" customWidth="1"/>
    <col min="1800" max="1801" width="12.7109375" style="42" customWidth="1"/>
    <col min="1802" max="1802" width="18.42578125" style="42" customWidth="1"/>
    <col min="1803" max="1803" width="22" style="42" customWidth="1"/>
    <col min="1804" max="1804" width="13.42578125" style="42" customWidth="1"/>
    <col min="1805" max="1805" width="44.85546875" style="42" customWidth="1"/>
    <col min="1806" max="1806" width="21.85546875" style="42" customWidth="1"/>
    <col min="1807" max="1807" width="33.85546875" style="42" customWidth="1"/>
    <col min="1808" max="1808" width="25.140625" style="42" customWidth="1"/>
    <col min="1809" max="1809" width="31.7109375" style="42" customWidth="1"/>
    <col min="1810" max="1810" width="16" style="42" customWidth="1"/>
    <col min="1811" max="1811" width="23.5703125" style="42" customWidth="1"/>
    <col min="1812" max="1812" width="19.140625" style="42" customWidth="1"/>
    <col min="1813" max="1813" width="22.5703125" style="42" customWidth="1"/>
    <col min="1814" max="1814" width="22" style="42" customWidth="1"/>
    <col min="1815" max="1815" width="17.7109375" style="42" customWidth="1"/>
    <col min="1816" max="1816" width="26.28515625" style="42" customWidth="1"/>
    <col min="1817" max="1817" width="18" style="42" customWidth="1"/>
    <col min="1818" max="1818" width="18.7109375" style="42" customWidth="1"/>
    <col min="1819" max="1819" width="18.28515625" style="42" customWidth="1"/>
    <col min="1820" max="1820" width="16.140625" style="42" customWidth="1"/>
    <col min="1821" max="1821" width="14.5703125" style="42" customWidth="1"/>
    <col min="1822" max="1823" width="15.42578125" style="42" customWidth="1"/>
    <col min="1824" max="1824" width="13" style="42" customWidth="1"/>
    <col min="1825" max="1825" width="16.5703125" style="42" customWidth="1"/>
    <col min="1826" max="1826" width="17.42578125" style="42" customWidth="1"/>
    <col min="1827" max="1827" width="15.85546875" style="42" customWidth="1"/>
    <col min="1828" max="1828" width="18.85546875" style="42" customWidth="1"/>
    <col min="1829" max="1829" width="17.85546875" style="42" customWidth="1"/>
    <col min="1830" max="1830" width="15.42578125" style="42" customWidth="1"/>
    <col min="1831" max="1831" width="17.28515625" style="42" customWidth="1"/>
    <col min="1832" max="1832" width="23.5703125" style="42" customWidth="1"/>
    <col min="1833" max="1833" width="14.5703125" style="42" customWidth="1"/>
    <col min="1834" max="2048" width="10.140625" style="42"/>
    <col min="2049" max="2049" width="45.7109375" style="42" customWidth="1"/>
    <col min="2050" max="2050" width="16.28515625" style="42" customWidth="1"/>
    <col min="2051" max="2051" width="75.7109375" style="42" customWidth="1"/>
    <col min="2052" max="2052" width="76.85546875" style="42" customWidth="1"/>
    <col min="2053" max="2053" width="21.7109375" style="42" customWidth="1"/>
    <col min="2054" max="2054" width="12.7109375" style="42" customWidth="1"/>
    <col min="2055" max="2055" width="25.7109375" style="42" customWidth="1"/>
    <col min="2056" max="2057" width="12.7109375" style="42" customWidth="1"/>
    <col min="2058" max="2058" width="18.42578125" style="42" customWidth="1"/>
    <col min="2059" max="2059" width="22" style="42" customWidth="1"/>
    <col min="2060" max="2060" width="13.42578125" style="42" customWidth="1"/>
    <col min="2061" max="2061" width="44.85546875" style="42" customWidth="1"/>
    <col min="2062" max="2062" width="21.85546875" style="42" customWidth="1"/>
    <col min="2063" max="2063" width="33.85546875" style="42" customWidth="1"/>
    <col min="2064" max="2064" width="25.140625" style="42" customWidth="1"/>
    <col min="2065" max="2065" width="31.7109375" style="42" customWidth="1"/>
    <col min="2066" max="2066" width="16" style="42" customWidth="1"/>
    <col min="2067" max="2067" width="23.5703125" style="42" customWidth="1"/>
    <col min="2068" max="2068" width="19.140625" style="42" customWidth="1"/>
    <col min="2069" max="2069" width="22.5703125" style="42" customWidth="1"/>
    <col min="2070" max="2070" width="22" style="42" customWidth="1"/>
    <col min="2071" max="2071" width="17.7109375" style="42" customWidth="1"/>
    <col min="2072" max="2072" width="26.28515625" style="42" customWidth="1"/>
    <col min="2073" max="2073" width="18" style="42" customWidth="1"/>
    <col min="2074" max="2074" width="18.7109375" style="42" customWidth="1"/>
    <col min="2075" max="2075" width="18.28515625" style="42" customWidth="1"/>
    <col min="2076" max="2076" width="16.140625" style="42" customWidth="1"/>
    <col min="2077" max="2077" width="14.5703125" style="42" customWidth="1"/>
    <col min="2078" max="2079" width="15.42578125" style="42" customWidth="1"/>
    <col min="2080" max="2080" width="13" style="42" customWidth="1"/>
    <col min="2081" max="2081" width="16.5703125" style="42" customWidth="1"/>
    <col min="2082" max="2082" width="17.42578125" style="42" customWidth="1"/>
    <col min="2083" max="2083" width="15.85546875" style="42" customWidth="1"/>
    <col min="2084" max="2084" width="18.85546875" style="42" customWidth="1"/>
    <col min="2085" max="2085" width="17.85546875" style="42" customWidth="1"/>
    <col min="2086" max="2086" width="15.42578125" style="42" customWidth="1"/>
    <col min="2087" max="2087" width="17.28515625" style="42" customWidth="1"/>
    <col min="2088" max="2088" width="23.5703125" style="42" customWidth="1"/>
    <col min="2089" max="2089" width="14.5703125" style="42" customWidth="1"/>
    <col min="2090" max="2304" width="10.140625" style="42"/>
    <col min="2305" max="2305" width="45.7109375" style="42" customWidth="1"/>
    <col min="2306" max="2306" width="16.28515625" style="42" customWidth="1"/>
    <col min="2307" max="2307" width="75.7109375" style="42" customWidth="1"/>
    <col min="2308" max="2308" width="76.85546875" style="42" customWidth="1"/>
    <col min="2309" max="2309" width="21.7109375" style="42" customWidth="1"/>
    <col min="2310" max="2310" width="12.7109375" style="42" customWidth="1"/>
    <col min="2311" max="2311" width="25.7109375" style="42" customWidth="1"/>
    <col min="2312" max="2313" width="12.7109375" style="42" customWidth="1"/>
    <col min="2314" max="2314" width="18.42578125" style="42" customWidth="1"/>
    <col min="2315" max="2315" width="22" style="42" customWidth="1"/>
    <col min="2316" max="2316" width="13.42578125" style="42" customWidth="1"/>
    <col min="2317" max="2317" width="44.85546875" style="42" customWidth="1"/>
    <col min="2318" max="2318" width="21.85546875" style="42" customWidth="1"/>
    <col min="2319" max="2319" width="33.85546875" style="42" customWidth="1"/>
    <col min="2320" max="2320" width="25.140625" style="42" customWidth="1"/>
    <col min="2321" max="2321" width="31.7109375" style="42" customWidth="1"/>
    <col min="2322" max="2322" width="16" style="42" customWidth="1"/>
    <col min="2323" max="2323" width="23.5703125" style="42" customWidth="1"/>
    <col min="2324" max="2324" width="19.140625" style="42" customWidth="1"/>
    <col min="2325" max="2325" width="22.5703125" style="42" customWidth="1"/>
    <col min="2326" max="2326" width="22" style="42" customWidth="1"/>
    <col min="2327" max="2327" width="17.7109375" style="42" customWidth="1"/>
    <col min="2328" max="2328" width="26.28515625" style="42" customWidth="1"/>
    <col min="2329" max="2329" width="18" style="42" customWidth="1"/>
    <col min="2330" max="2330" width="18.7109375" style="42" customWidth="1"/>
    <col min="2331" max="2331" width="18.28515625" style="42" customWidth="1"/>
    <col min="2332" max="2332" width="16.140625" style="42" customWidth="1"/>
    <col min="2333" max="2333" width="14.5703125" style="42" customWidth="1"/>
    <col min="2334" max="2335" width="15.42578125" style="42" customWidth="1"/>
    <col min="2336" max="2336" width="13" style="42" customWidth="1"/>
    <col min="2337" max="2337" width="16.5703125" style="42" customWidth="1"/>
    <col min="2338" max="2338" width="17.42578125" style="42" customWidth="1"/>
    <col min="2339" max="2339" width="15.85546875" style="42" customWidth="1"/>
    <col min="2340" max="2340" width="18.85546875" style="42" customWidth="1"/>
    <col min="2341" max="2341" width="17.85546875" style="42" customWidth="1"/>
    <col min="2342" max="2342" width="15.42578125" style="42" customWidth="1"/>
    <col min="2343" max="2343" width="17.28515625" style="42" customWidth="1"/>
    <col min="2344" max="2344" width="23.5703125" style="42" customWidth="1"/>
    <col min="2345" max="2345" width="14.5703125" style="42" customWidth="1"/>
    <col min="2346" max="2560" width="10.140625" style="42"/>
    <col min="2561" max="2561" width="45.7109375" style="42" customWidth="1"/>
    <col min="2562" max="2562" width="16.28515625" style="42" customWidth="1"/>
    <col min="2563" max="2563" width="75.7109375" style="42" customWidth="1"/>
    <col min="2564" max="2564" width="76.85546875" style="42" customWidth="1"/>
    <col min="2565" max="2565" width="21.7109375" style="42" customWidth="1"/>
    <col min="2566" max="2566" width="12.7109375" style="42" customWidth="1"/>
    <col min="2567" max="2567" width="25.7109375" style="42" customWidth="1"/>
    <col min="2568" max="2569" width="12.7109375" style="42" customWidth="1"/>
    <col min="2570" max="2570" width="18.42578125" style="42" customWidth="1"/>
    <col min="2571" max="2571" width="22" style="42" customWidth="1"/>
    <col min="2572" max="2572" width="13.42578125" style="42" customWidth="1"/>
    <col min="2573" max="2573" width="44.85546875" style="42" customWidth="1"/>
    <col min="2574" max="2574" width="21.85546875" style="42" customWidth="1"/>
    <col min="2575" max="2575" width="33.85546875" style="42" customWidth="1"/>
    <col min="2576" max="2576" width="25.140625" style="42" customWidth="1"/>
    <col min="2577" max="2577" width="31.7109375" style="42" customWidth="1"/>
    <col min="2578" max="2578" width="16" style="42" customWidth="1"/>
    <col min="2579" max="2579" width="23.5703125" style="42" customWidth="1"/>
    <col min="2580" max="2580" width="19.140625" style="42" customWidth="1"/>
    <col min="2581" max="2581" width="22.5703125" style="42" customWidth="1"/>
    <col min="2582" max="2582" width="22" style="42" customWidth="1"/>
    <col min="2583" max="2583" width="17.7109375" style="42" customWidth="1"/>
    <col min="2584" max="2584" width="26.28515625" style="42" customWidth="1"/>
    <col min="2585" max="2585" width="18" style="42" customWidth="1"/>
    <col min="2586" max="2586" width="18.7109375" style="42" customWidth="1"/>
    <col min="2587" max="2587" width="18.28515625" style="42" customWidth="1"/>
    <col min="2588" max="2588" width="16.140625" style="42" customWidth="1"/>
    <col min="2589" max="2589" width="14.5703125" style="42" customWidth="1"/>
    <col min="2590" max="2591" width="15.42578125" style="42" customWidth="1"/>
    <col min="2592" max="2592" width="13" style="42" customWidth="1"/>
    <col min="2593" max="2593" width="16.5703125" style="42" customWidth="1"/>
    <col min="2594" max="2594" width="17.42578125" style="42" customWidth="1"/>
    <col min="2595" max="2595" width="15.85546875" style="42" customWidth="1"/>
    <col min="2596" max="2596" width="18.85546875" style="42" customWidth="1"/>
    <col min="2597" max="2597" width="17.85546875" style="42" customWidth="1"/>
    <col min="2598" max="2598" width="15.42578125" style="42" customWidth="1"/>
    <col min="2599" max="2599" width="17.28515625" style="42" customWidth="1"/>
    <col min="2600" max="2600" width="23.5703125" style="42" customWidth="1"/>
    <col min="2601" max="2601" width="14.5703125" style="42" customWidth="1"/>
    <col min="2602" max="2816" width="10.140625" style="42"/>
    <col min="2817" max="2817" width="45.7109375" style="42" customWidth="1"/>
    <col min="2818" max="2818" width="16.28515625" style="42" customWidth="1"/>
    <col min="2819" max="2819" width="75.7109375" style="42" customWidth="1"/>
    <col min="2820" max="2820" width="76.85546875" style="42" customWidth="1"/>
    <col min="2821" max="2821" width="21.7109375" style="42" customWidth="1"/>
    <col min="2822" max="2822" width="12.7109375" style="42" customWidth="1"/>
    <col min="2823" max="2823" width="25.7109375" style="42" customWidth="1"/>
    <col min="2824" max="2825" width="12.7109375" style="42" customWidth="1"/>
    <col min="2826" max="2826" width="18.42578125" style="42" customWidth="1"/>
    <col min="2827" max="2827" width="22" style="42" customWidth="1"/>
    <col min="2828" max="2828" width="13.42578125" style="42" customWidth="1"/>
    <col min="2829" max="2829" width="44.85546875" style="42" customWidth="1"/>
    <col min="2830" max="2830" width="21.85546875" style="42" customWidth="1"/>
    <col min="2831" max="2831" width="33.85546875" style="42" customWidth="1"/>
    <col min="2832" max="2832" width="25.140625" style="42" customWidth="1"/>
    <col min="2833" max="2833" width="31.7109375" style="42" customWidth="1"/>
    <col min="2834" max="2834" width="16" style="42" customWidth="1"/>
    <col min="2835" max="2835" width="23.5703125" style="42" customWidth="1"/>
    <col min="2836" max="2836" width="19.140625" style="42" customWidth="1"/>
    <col min="2837" max="2837" width="22.5703125" style="42" customWidth="1"/>
    <col min="2838" max="2838" width="22" style="42" customWidth="1"/>
    <col min="2839" max="2839" width="17.7109375" style="42" customWidth="1"/>
    <col min="2840" max="2840" width="26.28515625" style="42" customWidth="1"/>
    <col min="2841" max="2841" width="18" style="42" customWidth="1"/>
    <col min="2842" max="2842" width="18.7109375" style="42" customWidth="1"/>
    <col min="2843" max="2843" width="18.28515625" style="42" customWidth="1"/>
    <col min="2844" max="2844" width="16.140625" style="42" customWidth="1"/>
    <col min="2845" max="2845" width="14.5703125" style="42" customWidth="1"/>
    <col min="2846" max="2847" width="15.42578125" style="42" customWidth="1"/>
    <col min="2848" max="2848" width="13" style="42" customWidth="1"/>
    <col min="2849" max="2849" width="16.5703125" style="42" customWidth="1"/>
    <col min="2850" max="2850" width="17.42578125" style="42" customWidth="1"/>
    <col min="2851" max="2851" width="15.85546875" style="42" customWidth="1"/>
    <col min="2852" max="2852" width="18.85546875" style="42" customWidth="1"/>
    <col min="2853" max="2853" width="17.85546875" style="42" customWidth="1"/>
    <col min="2854" max="2854" width="15.42578125" style="42" customWidth="1"/>
    <col min="2855" max="2855" width="17.28515625" style="42" customWidth="1"/>
    <col min="2856" max="2856" width="23.5703125" style="42" customWidth="1"/>
    <col min="2857" max="2857" width="14.5703125" style="42" customWidth="1"/>
    <col min="2858" max="3072" width="10.140625" style="42"/>
    <col min="3073" max="3073" width="45.7109375" style="42" customWidth="1"/>
    <col min="3074" max="3074" width="16.28515625" style="42" customWidth="1"/>
    <col min="3075" max="3075" width="75.7109375" style="42" customWidth="1"/>
    <col min="3076" max="3076" width="76.85546875" style="42" customWidth="1"/>
    <col min="3077" max="3077" width="21.7109375" style="42" customWidth="1"/>
    <col min="3078" max="3078" width="12.7109375" style="42" customWidth="1"/>
    <col min="3079" max="3079" width="25.7109375" style="42" customWidth="1"/>
    <col min="3080" max="3081" width="12.7109375" style="42" customWidth="1"/>
    <col min="3082" max="3082" width="18.42578125" style="42" customWidth="1"/>
    <col min="3083" max="3083" width="22" style="42" customWidth="1"/>
    <col min="3084" max="3084" width="13.42578125" style="42" customWidth="1"/>
    <col min="3085" max="3085" width="44.85546875" style="42" customWidth="1"/>
    <col min="3086" max="3086" width="21.85546875" style="42" customWidth="1"/>
    <col min="3087" max="3087" width="33.85546875" style="42" customWidth="1"/>
    <col min="3088" max="3088" width="25.140625" style="42" customWidth="1"/>
    <col min="3089" max="3089" width="31.7109375" style="42" customWidth="1"/>
    <col min="3090" max="3090" width="16" style="42" customWidth="1"/>
    <col min="3091" max="3091" width="23.5703125" style="42" customWidth="1"/>
    <col min="3092" max="3092" width="19.140625" style="42" customWidth="1"/>
    <col min="3093" max="3093" width="22.5703125" style="42" customWidth="1"/>
    <col min="3094" max="3094" width="22" style="42" customWidth="1"/>
    <col min="3095" max="3095" width="17.7109375" style="42" customWidth="1"/>
    <col min="3096" max="3096" width="26.28515625" style="42" customWidth="1"/>
    <col min="3097" max="3097" width="18" style="42" customWidth="1"/>
    <col min="3098" max="3098" width="18.7109375" style="42" customWidth="1"/>
    <col min="3099" max="3099" width="18.28515625" style="42" customWidth="1"/>
    <col min="3100" max="3100" width="16.140625" style="42" customWidth="1"/>
    <col min="3101" max="3101" width="14.5703125" style="42" customWidth="1"/>
    <col min="3102" max="3103" width="15.42578125" style="42" customWidth="1"/>
    <col min="3104" max="3104" width="13" style="42" customWidth="1"/>
    <col min="3105" max="3105" width="16.5703125" style="42" customWidth="1"/>
    <col min="3106" max="3106" width="17.42578125" style="42" customWidth="1"/>
    <col min="3107" max="3107" width="15.85546875" style="42" customWidth="1"/>
    <col min="3108" max="3108" width="18.85546875" style="42" customWidth="1"/>
    <col min="3109" max="3109" width="17.85546875" style="42" customWidth="1"/>
    <col min="3110" max="3110" width="15.42578125" style="42" customWidth="1"/>
    <col min="3111" max="3111" width="17.28515625" style="42" customWidth="1"/>
    <col min="3112" max="3112" width="23.5703125" style="42" customWidth="1"/>
    <col min="3113" max="3113" width="14.5703125" style="42" customWidth="1"/>
    <col min="3114" max="3328" width="10.140625" style="42"/>
    <col min="3329" max="3329" width="45.7109375" style="42" customWidth="1"/>
    <col min="3330" max="3330" width="16.28515625" style="42" customWidth="1"/>
    <col min="3331" max="3331" width="75.7109375" style="42" customWidth="1"/>
    <col min="3332" max="3332" width="76.85546875" style="42" customWidth="1"/>
    <col min="3333" max="3333" width="21.7109375" style="42" customWidth="1"/>
    <col min="3334" max="3334" width="12.7109375" style="42" customWidth="1"/>
    <col min="3335" max="3335" width="25.7109375" style="42" customWidth="1"/>
    <col min="3336" max="3337" width="12.7109375" style="42" customWidth="1"/>
    <col min="3338" max="3338" width="18.42578125" style="42" customWidth="1"/>
    <col min="3339" max="3339" width="22" style="42" customWidth="1"/>
    <col min="3340" max="3340" width="13.42578125" style="42" customWidth="1"/>
    <col min="3341" max="3341" width="44.85546875" style="42" customWidth="1"/>
    <col min="3342" max="3342" width="21.85546875" style="42" customWidth="1"/>
    <col min="3343" max="3343" width="33.85546875" style="42" customWidth="1"/>
    <col min="3344" max="3344" width="25.140625" style="42" customWidth="1"/>
    <col min="3345" max="3345" width="31.7109375" style="42" customWidth="1"/>
    <col min="3346" max="3346" width="16" style="42" customWidth="1"/>
    <col min="3347" max="3347" width="23.5703125" style="42" customWidth="1"/>
    <col min="3348" max="3348" width="19.140625" style="42" customWidth="1"/>
    <col min="3349" max="3349" width="22.5703125" style="42" customWidth="1"/>
    <col min="3350" max="3350" width="22" style="42" customWidth="1"/>
    <col min="3351" max="3351" width="17.7109375" style="42" customWidth="1"/>
    <col min="3352" max="3352" width="26.28515625" style="42" customWidth="1"/>
    <col min="3353" max="3353" width="18" style="42" customWidth="1"/>
    <col min="3354" max="3354" width="18.7109375" style="42" customWidth="1"/>
    <col min="3355" max="3355" width="18.28515625" style="42" customWidth="1"/>
    <col min="3356" max="3356" width="16.140625" style="42" customWidth="1"/>
    <col min="3357" max="3357" width="14.5703125" style="42" customWidth="1"/>
    <col min="3358" max="3359" width="15.42578125" style="42" customWidth="1"/>
    <col min="3360" max="3360" width="13" style="42" customWidth="1"/>
    <col min="3361" max="3361" width="16.5703125" style="42" customWidth="1"/>
    <col min="3362" max="3362" width="17.42578125" style="42" customWidth="1"/>
    <col min="3363" max="3363" width="15.85546875" style="42" customWidth="1"/>
    <col min="3364" max="3364" width="18.85546875" style="42" customWidth="1"/>
    <col min="3365" max="3365" width="17.85546875" style="42" customWidth="1"/>
    <col min="3366" max="3366" width="15.42578125" style="42" customWidth="1"/>
    <col min="3367" max="3367" width="17.28515625" style="42" customWidth="1"/>
    <col min="3368" max="3368" width="23.5703125" style="42" customWidth="1"/>
    <col min="3369" max="3369" width="14.5703125" style="42" customWidth="1"/>
    <col min="3370" max="3584" width="10.140625" style="42"/>
    <col min="3585" max="3585" width="45.7109375" style="42" customWidth="1"/>
    <col min="3586" max="3586" width="16.28515625" style="42" customWidth="1"/>
    <col min="3587" max="3587" width="75.7109375" style="42" customWidth="1"/>
    <col min="3588" max="3588" width="76.85546875" style="42" customWidth="1"/>
    <col min="3589" max="3589" width="21.7109375" style="42" customWidth="1"/>
    <col min="3590" max="3590" width="12.7109375" style="42" customWidth="1"/>
    <col min="3591" max="3591" width="25.7109375" style="42" customWidth="1"/>
    <col min="3592" max="3593" width="12.7109375" style="42" customWidth="1"/>
    <col min="3594" max="3594" width="18.42578125" style="42" customWidth="1"/>
    <col min="3595" max="3595" width="22" style="42" customWidth="1"/>
    <col min="3596" max="3596" width="13.42578125" style="42" customWidth="1"/>
    <col min="3597" max="3597" width="44.85546875" style="42" customWidth="1"/>
    <col min="3598" max="3598" width="21.85546875" style="42" customWidth="1"/>
    <col min="3599" max="3599" width="33.85546875" style="42" customWidth="1"/>
    <col min="3600" max="3600" width="25.140625" style="42" customWidth="1"/>
    <col min="3601" max="3601" width="31.7109375" style="42" customWidth="1"/>
    <col min="3602" max="3602" width="16" style="42" customWidth="1"/>
    <col min="3603" max="3603" width="23.5703125" style="42" customWidth="1"/>
    <col min="3604" max="3604" width="19.140625" style="42" customWidth="1"/>
    <col min="3605" max="3605" width="22.5703125" style="42" customWidth="1"/>
    <col min="3606" max="3606" width="22" style="42" customWidth="1"/>
    <col min="3607" max="3607" width="17.7109375" style="42" customWidth="1"/>
    <col min="3608" max="3608" width="26.28515625" style="42" customWidth="1"/>
    <col min="3609" max="3609" width="18" style="42" customWidth="1"/>
    <col min="3610" max="3610" width="18.7109375" style="42" customWidth="1"/>
    <col min="3611" max="3611" width="18.28515625" style="42" customWidth="1"/>
    <col min="3612" max="3612" width="16.140625" style="42" customWidth="1"/>
    <col min="3613" max="3613" width="14.5703125" style="42" customWidth="1"/>
    <col min="3614" max="3615" width="15.42578125" style="42" customWidth="1"/>
    <col min="3616" max="3616" width="13" style="42" customWidth="1"/>
    <col min="3617" max="3617" width="16.5703125" style="42" customWidth="1"/>
    <col min="3618" max="3618" width="17.42578125" style="42" customWidth="1"/>
    <col min="3619" max="3619" width="15.85546875" style="42" customWidth="1"/>
    <col min="3620" max="3620" width="18.85546875" style="42" customWidth="1"/>
    <col min="3621" max="3621" width="17.85546875" style="42" customWidth="1"/>
    <col min="3622" max="3622" width="15.42578125" style="42" customWidth="1"/>
    <col min="3623" max="3623" width="17.28515625" style="42" customWidth="1"/>
    <col min="3624" max="3624" width="23.5703125" style="42" customWidth="1"/>
    <col min="3625" max="3625" width="14.5703125" style="42" customWidth="1"/>
    <col min="3626" max="3840" width="10.140625" style="42"/>
    <col min="3841" max="3841" width="45.7109375" style="42" customWidth="1"/>
    <col min="3842" max="3842" width="16.28515625" style="42" customWidth="1"/>
    <col min="3843" max="3843" width="75.7109375" style="42" customWidth="1"/>
    <col min="3844" max="3844" width="76.85546875" style="42" customWidth="1"/>
    <col min="3845" max="3845" width="21.7109375" style="42" customWidth="1"/>
    <col min="3846" max="3846" width="12.7109375" style="42" customWidth="1"/>
    <col min="3847" max="3847" width="25.7109375" style="42" customWidth="1"/>
    <col min="3848" max="3849" width="12.7109375" style="42" customWidth="1"/>
    <col min="3850" max="3850" width="18.42578125" style="42" customWidth="1"/>
    <col min="3851" max="3851" width="22" style="42" customWidth="1"/>
    <col min="3852" max="3852" width="13.42578125" style="42" customWidth="1"/>
    <col min="3853" max="3853" width="44.85546875" style="42" customWidth="1"/>
    <col min="3854" max="3854" width="21.85546875" style="42" customWidth="1"/>
    <col min="3855" max="3855" width="33.85546875" style="42" customWidth="1"/>
    <col min="3856" max="3856" width="25.140625" style="42" customWidth="1"/>
    <col min="3857" max="3857" width="31.7109375" style="42" customWidth="1"/>
    <col min="3858" max="3858" width="16" style="42" customWidth="1"/>
    <col min="3859" max="3859" width="23.5703125" style="42" customWidth="1"/>
    <col min="3860" max="3860" width="19.140625" style="42" customWidth="1"/>
    <col min="3861" max="3861" width="22.5703125" style="42" customWidth="1"/>
    <col min="3862" max="3862" width="22" style="42" customWidth="1"/>
    <col min="3863" max="3863" width="17.7109375" style="42" customWidth="1"/>
    <col min="3864" max="3864" width="26.28515625" style="42" customWidth="1"/>
    <col min="3865" max="3865" width="18" style="42" customWidth="1"/>
    <col min="3866" max="3866" width="18.7109375" style="42" customWidth="1"/>
    <col min="3867" max="3867" width="18.28515625" style="42" customWidth="1"/>
    <col min="3868" max="3868" width="16.140625" style="42" customWidth="1"/>
    <col min="3869" max="3869" width="14.5703125" style="42" customWidth="1"/>
    <col min="3870" max="3871" width="15.42578125" style="42" customWidth="1"/>
    <col min="3872" max="3872" width="13" style="42" customWidth="1"/>
    <col min="3873" max="3873" width="16.5703125" style="42" customWidth="1"/>
    <col min="3874" max="3874" width="17.42578125" style="42" customWidth="1"/>
    <col min="3875" max="3875" width="15.85546875" style="42" customWidth="1"/>
    <col min="3876" max="3876" width="18.85546875" style="42" customWidth="1"/>
    <col min="3877" max="3877" width="17.85546875" style="42" customWidth="1"/>
    <col min="3878" max="3878" width="15.42578125" style="42" customWidth="1"/>
    <col min="3879" max="3879" width="17.28515625" style="42" customWidth="1"/>
    <col min="3880" max="3880" width="23.5703125" style="42" customWidth="1"/>
    <col min="3881" max="3881" width="14.5703125" style="42" customWidth="1"/>
    <col min="3882" max="4096" width="10.140625" style="42"/>
    <col min="4097" max="4097" width="45.7109375" style="42" customWidth="1"/>
    <col min="4098" max="4098" width="16.28515625" style="42" customWidth="1"/>
    <col min="4099" max="4099" width="75.7109375" style="42" customWidth="1"/>
    <col min="4100" max="4100" width="76.85546875" style="42" customWidth="1"/>
    <col min="4101" max="4101" width="21.7109375" style="42" customWidth="1"/>
    <col min="4102" max="4102" width="12.7109375" style="42" customWidth="1"/>
    <col min="4103" max="4103" width="25.7109375" style="42" customWidth="1"/>
    <col min="4104" max="4105" width="12.7109375" style="42" customWidth="1"/>
    <col min="4106" max="4106" width="18.42578125" style="42" customWidth="1"/>
    <col min="4107" max="4107" width="22" style="42" customWidth="1"/>
    <col min="4108" max="4108" width="13.42578125" style="42" customWidth="1"/>
    <col min="4109" max="4109" width="44.85546875" style="42" customWidth="1"/>
    <col min="4110" max="4110" width="21.85546875" style="42" customWidth="1"/>
    <col min="4111" max="4111" width="33.85546875" style="42" customWidth="1"/>
    <col min="4112" max="4112" width="25.140625" style="42" customWidth="1"/>
    <col min="4113" max="4113" width="31.7109375" style="42" customWidth="1"/>
    <col min="4114" max="4114" width="16" style="42" customWidth="1"/>
    <col min="4115" max="4115" width="23.5703125" style="42" customWidth="1"/>
    <col min="4116" max="4116" width="19.140625" style="42" customWidth="1"/>
    <col min="4117" max="4117" width="22.5703125" style="42" customWidth="1"/>
    <col min="4118" max="4118" width="22" style="42" customWidth="1"/>
    <col min="4119" max="4119" width="17.7109375" style="42" customWidth="1"/>
    <col min="4120" max="4120" width="26.28515625" style="42" customWidth="1"/>
    <col min="4121" max="4121" width="18" style="42" customWidth="1"/>
    <col min="4122" max="4122" width="18.7109375" style="42" customWidth="1"/>
    <col min="4123" max="4123" width="18.28515625" style="42" customWidth="1"/>
    <col min="4124" max="4124" width="16.140625" style="42" customWidth="1"/>
    <col min="4125" max="4125" width="14.5703125" style="42" customWidth="1"/>
    <col min="4126" max="4127" width="15.42578125" style="42" customWidth="1"/>
    <col min="4128" max="4128" width="13" style="42" customWidth="1"/>
    <col min="4129" max="4129" width="16.5703125" style="42" customWidth="1"/>
    <col min="4130" max="4130" width="17.42578125" style="42" customWidth="1"/>
    <col min="4131" max="4131" width="15.85546875" style="42" customWidth="1"/>
    <col min="4132" max="4132" width="18.85546875" style="42" customWidth="1"/>
    <col min="4133" max="4133" width="17.85546875" style="42" customWidth="1"/>
    <col min="4134" max="4134" width="15.42578125" style="42" customWidth="1"/>
    <col min="4135" max="4135" width="17.28515625" style="42" customWidth="1"/>
    <col min="4136" max="4136" width="23.5703125" style="42" customWidth="1"/>
    <col min="4137" max="4137" width="14.5703125" style="42" customWidth="1"/>
    <col min="4138" max="4352" width="10.140625" style="42"/>
    <col min="4353" max="4353" width="45.7109375" style="42" customWidth="1"/>
    <col min="4354" max="4354" width="16.28515625" style="42" customWidth="1"/>
    <col min="4355" max="4355" width="75.7109375" style="42" customWidth="1"/>
    <col min="4356" max="4356" width="76.85546875" style="42" customWidth="1"/>
    <col min="4357" max="4357" width="21.7109375" style="42" customWidth="1"/>
    <col min="4358" max="4358" width="12.7109375" style="42" customWidth="1"/>
    <col min="4359" max="4359" width="25.7109375" style="42" customWidth="1"/>
    <col min="4360" max="4361" width="12.7109375" style="42" customWidth="1"/>
    <col min="4362" max="4362" width="18.42578125" style="42" customWidth="1"/>
    <col min="4363" max="4363" width="22" style="42" customWidth="1"/>
    <col min="4364" max="4364" width="13.42578125" style="42" customWidth="1"/>
    <col min="4365" max="4365" width="44.85546875" style="42" customWidth="1"/>
    <col min="4366" max="4366" width="21.85546875" style="42" customWidth="1"/>
    <col min="4367" max="4367" width="33.85546875" style="42" customWidth="1"/>
    <col min="4368" max="4368" width="25.140625" style="42" customWidth="1"/>
    <col min="4369" max="4369" width="31.7109375" style="42" customWidth="1"/>
    <col min="4370" max="4370" width="16" style="42" customWidth="1"/>
    <col min="4371" max="4371" width="23.5703125" style="42" customWidth="1"/>
    <col min="4372" max="4372" width="19.140625" style="42" customWidth="1"/>
    <col min="4373" max="4373" width="22.5703125" style="42" customWidth="1"/>
    <col min="4374" max="4374" width="22" style="42" customWidth="1"/>
    <col min="4375" max="4375" width="17.7109375" style="42" customWidth="1"/>
    <col min="4376" max="4376" width="26.28515625" style="42" customWidth="1"/>
    <col min="4377" max="4377" width="18" style="42" customWidth="1"/>
    <col min="4378" max="4378" width="18.7109375" style="42" customWidth="1"/>
    <col min="4379" max="4379" width="18.28515625" style="42" customWidth="1"/>
    <col min="4380" max="4380" width="16.140625" style="42" customWidth="1"/>
    <col min="4381" max="4381" width="14.5703125" style="42" customWidth="1"/>
    <col min="4382" max="4383" width="15.42578125" style="42" customWidth="1"/>
    <col min="4384" max="4384" width="13" style="42" customWidth="1"/>
    <col min="4385" max="4385" width="16.5703125" style="42" customWidth="1"/>
    <col min="4386" max="4386" width="17.42578125" style="42" customWidth="1"/>
    <col min="4387" max="4387" width="15.85546875" style="42" customWidth="1"/>
    <col min="4388" max="4388" width="18.85546875" style="42" customWidth="1"/>
    <col min="4389" max="4389" width="17.85546875" style="42" customWidth="1"/>
    <col min="4390" max="4390" width="15.42578125" style="42" customWidth="1"/>
    <col min="4391" max="4391" width="17.28515625" style="42" customWidth="1"/>
    <col min="4392" max="4392" width="23.5703125" style="42" customWidth="1"/>
    <col min="4393" max="4393" width="14.5703125" style="42" customWidth="1"/>
    <col min="4394" max="4608" width="10.140625" style="42"/>
    <col min="4609" max="4609" width="45.7109375" style="42" customWidth="1"/>
    <col min="4610" max="4610" width="16.28515625" style="42" customWidth="1"/>
    <col min="4611" max="4611" width="75.7109375" style="42" customWidth="1"/>
    <col min="4612" max="4612" width="76.85546875" style="42" customWidth="1"/>
    <col min="4613" max="4613" width="21.7109375" style="42" customWidth="1"/>
    <col min="4614" max="4614" width="12.7109375" style="42" customWidth="1"/>
    <col min="4615" max="4615" width="25.7109375" style="42" customWidth="1"/>
    <col min="4616" max="4617" width="12.7109375" style="42" customWidth="1"/>
    <col min="4618" max="4618" width="18.42578125" style="42" customWidth="1"/>
    <col min="4619" max="4619" width="22" style="42" customWidth="1"/>
    <col min="4620" max="4620" width="13.42578125" style="42" customWidth="1"/>
    <col min="4621" max="4621" width="44.85546875" style="42" customWidth="1"/>
    <col min="4622" max="4622" width="21.85546875" style="42" customWidth="1"/>
    <col min="4623" max="4623" width="33.85546875" style="42" customWidth="1"/>
    <col min="4624" max="4624" width="25.140625" style="42" customWidth="1"/>
    <col min="4625" max="4625" width="31.7109375" style="42" customWidth="1"/>
    <col min="4626" max="4626" width="16" style="42" customWidth="1"/>
    <col min="4627" max="4627" width="23.5703125" style="42" customWidth="1"/>
    <col min="4628" max="4628" width="19.140625" style="42" customWidth="1"/>
    <col min="4629" max="4629" width="22.5703125" style="42" customWidth="1"/>
    <col min="4630" max="4630" width="22" style="42" customWidth="1"/>
    <col min="4631" max="4631" width="17.7109375" style="42" customWidth="1"/>
    <col min="4632" max="4632" width="26.28515625" style="42" customWidth="1"/>
    <col min="4633" max="4633" width="18" style="42" customWidth="1"/>
    <col min="4634" max="4634" width="18.7109375" style="42" customWidth="1"/>
    <col min="4635" max="4635" width="18.28515625" style="42" customWidth="1"/>
    <col min="4636" max="4636" width="16.140625" style="42" customWidth="1"/>
    <col min="4637" max="4637" width="14.5703125" style="42" customWidth="1"/>
    <col min="4638" max="4639" width="15.42578125" style="42" customWidth="1"/>
    <col min="4640" max="4640" width="13" style="42" customWidth="1"/>
    <col min="4641" max="4641" width="16.5703125" style="42" customWidth="1"/>
    <col min="4642" max="4642" width="17.42578125" style="42" customWidth="1"/>
    <col min="4643" max="4643" width="15.85546875" style="42" customWidth="1"/>
    <col min="4644" max="4644" width="18.85546875" style="42" customWidth="1"/>
    <col min="4645" max="4645" width="17.85546875" style="42" customWidth="1"/>
    <col min="4646" max="4646" width="15.42578125" style="42" customWidth="1"/>
    <col min="4647" max="4647" width="17.28515625" style="42" customWidth="1"/>
    <col min="4648" max="4648" width="23.5703125" style="42" customWidth="1"/>
    <col min="4649" max="4649" width="14.5703125" style="42" customWidth="1"/>
    <col min="4650" max="4864" width="10.140625" style="42"/>
    <col min="4865" max="4865" width="45.7109375" style="42" customWidth="1"/>
    <col min="4866" max="4866" width="16.28515625" style="42" customWidth="1"/>
    <col min="4867" max="4867" width="75.7109375" style="42" customWidth="1"/>
    <col min="4868" max="4868" width="76.85546875" style="42" customWidth="1"/>
    <col min="4869" max="4869" width="21.7109375" style="42" customWidth="1"/>
    <col min="4870" max="4870" width="12.7109375" style="42" customWidth="1"/>
    <col min="4871" max="4871" width="25.7109375" style="42" customWidth="1"/>
    <col min="4872" max="4873" width="12.7109375" style="42" customWidth="1"/>
    <col min="4874" max="4874" width="18.42578125" style="42" customWidth="1"/>
    <col min="4875" max="4875" width="22" style="42" customWidth="1"/>
    <col min="4876" max="4876" width="13.42578125" style="42" customWidth="1"/>
    <col min="4877" max="4877" width="44.85546875" style="42" customWidth="1"/>
    <col min="4878" max="4878" width="21.85546875" style="42" customWidth="1"/>
    <col min="4879" max="4879" width="33.85546875" style="42" customWidth="1"/>
    <col min="4880" max="4880" width="25.140625" style="42" customWidth="1"/>
    <col min="4881" max="4881" width="31.7109375" style="42" customWidth="1"/>
    <col min="4882" max="4882" width="16" style="42" customWidth="1"/>
    <col min="4883" max="4883" width="23.5703125" style="42" customWidth="1"/>
    <col min="4884" max="4884" width="19.140625" style="42" customWidth="1"/>
    <col min="4885" max="4885" width="22.5703125" style="42" customWidth="1"/>
    <col min="4886" max="4886" width="22" style="42" customWidth="1"/>
    <col min="4887" max="4887" width="17.7109375" style="42" customWidth="1"/>
    <col min="4888" max="4888" width="26.28515625" style="42" customWidth="1"/>
    <col min="4889" max="4889" width="18" style="42" customWidth="1"/>
    <col min="4890" max="4890" width="18.7109375" style="42" customWidth="1"/>
    <col min="4891" max="4891" width="18.28515625" style="42" customWidth="1"/>
    <col min="4892" max="4892" width="16.140625" style="42" customWidth="1"/>
    <col min="4893" max="4893" width="14.5703125" style="42" customWidth="1"/>
    <col min="4894" max="4895" width="15.42578125" style="42" customWidth="1"/>
    <col min="4896" max="4896" width="13" style="42" customWidth="1"/>
    <col min="4897" max="4897" width="16.5703125" style="42" customWidth="1"/>
    <col min="4898" max="4898" width="17.42578125" style="42" customWidth="1"/>
    <col min="4899" max="4899" width="15.85546875" style="42" customWidth="1"/>
    <col min="4900" max="4900" width="18.85546875" style="42" customWidth="1"/>
    <col min="4901" max="4901" width="17.85546875" style="42" customWidth="1"/>
    <col min="4902" max="4902" width="15.42578125" style="42" customWidth="1"/>
    <col min="4903" max="4903" width="17.28515625" style="42" customWidth="1"/>
    <col min="4904" max="4904" width="23.5703125" style="42" customWidth="1"/>
    <col min="4905" max="4905" width="14.5703125" style="42" customWidth="1"/>
    <col min="4906" max="5120" width="10.140625" style="42"/>
    <col min="5121" max="5121" width="45.7109375" style="42" customWidth="1"/>
    <col min="5122" max="5122" width="16.28515625" style="42" customWidth="1"/>
    <col min="5123" max="5123" width="75.7109375" style="42" customWidth="1"/>
    <col min="5124" max="5124" width="76.85546875" style="42" customWidth="1"/>
    <col min="5125" max="5125" width="21.7109375" style="42" customWidth="1"/>
    <col min="5126" max="5126" width="12.7109375" style="42" customWidth="1"/>
    <col min="5127" max="5127" width="25.7109375" style="42" customWidth="1"/>
    <col min="5128" max="5129" width="12.7109375" style="42" customWidth="1"/>
    <col min="5130" max="5130" width="18.42578125" style="42" customWidth="1"/>
    <col min="5131" max="5131" width="22" style="42" customWidth="1"/>
    <col min="5132" max="5132" width="13.42578125" style="42" customWidth="1"/>
    <col min="5133" max="5133" width="44.85546875" style="42" customWidth="1"/>
    <col min="5134" max="5134" width="21.85546875" style="42" customWidth="1"/>
    <col min="5135" max="5135" width="33.85546875" style="42" customWidth="1"/>
    <col min="5136" max="5136" width="25.140625" style="42" customWidth="1"/>
    <col min="5137" max="5137" width="31.7109375" style="42" customWidth="1"/>
    <col min="5138" max="5138" width="16" style="42" customWidth="1"/>
    <col min="5139" max="5139" width="23.5703125" style="42" customWidth="1"/>
    <col min="5140" max="5140" width="19.140625" style="42" customWidth="1"/>
    <col min="5141" max="5141" width="22.5703125" style="42" customWidth="1"/>
    <col min="5142" max="5142" width="22" style="42" customWidth="1"/>
    <col min="5143" max="5143" width="17.7109375" style="42" customWidth="1"/>
    <col min="5144" max="5144" width="26.28515625" style="42" customWidth="1"/>
    <col min="5145" max="5145" width="18" style="42" customWidth="1"/>
    <col min="5146" max="5146" width="18.7109375" style="42" customWidth="1"/>
    <col min="5147" max="5147" width="18.28515625" style="42" customWidth="1"/>
    <col min="5148" max="5148" width="16.140625" style="42" customWidth="1"/>
    <col min="5149" max="5149" width="14.5703125" style="42" customWidth="1"/>
    <col min="5150" max="5151" width="15.42578125" style="42" customWidth="1"/>
    <col min="5152" max="5152" width="13" style="42" customWidth="1"/>
    <col min="5153" max="5153" width="16.5703125" style="42" customWidth="1"/>
    <col min="5154" max="5154" width="17.42578125" style="42" customWidth="1"/>
    <col min="5155" max="5155" width="15.85546875" style="42" customWidth="1"/>
    <col min="5156" max="5156" width="18.85546875" style="42" customWidth="1"/>
    <col min="5157" max="5157" width="17.85546875" style="42" customWidth="1"/>
    <col min="5158" max="5158" width="15.42578125" style="42" customWidth="1"/>
    <col min="5159" max="5159" width="17.28515625" style="42" customWidth="1"/>
    <col min="5160" max="5160" width="23.5703125" style="42" customWidth="1"/>
    <col min="5161" max="5161" width="14.5703125" style="42" customWidth="1"/>
    <col min="5162" max="5376" width="10.140625" style="42"/>
    <col min="5377" max="5377" width="45.7109375" style="42" customWidth="1"/>
    <col min="5378" max="5378" width="16.28515625" style="42" customWidth="1"/>
    <col min="5379" max="5379" width="75.7109375" style="42" customWidth="1"/>
    <col min="5380" max="5380" width="76.85546875" style="42" customWidth="1"/>
    <col min="5381" max="5381" width="21.7109375" style="42" customWidth="1"/>
    <col min="5382" max="5382" width="12.7109375" style="42" customWidth="1"/>
    <col min="5383" max="5383" width="25.7109375" style="42" customWidth="1"/>
    <col min="5384" max="5385" width="12.7109375" style="42" customWidth="1"/>
    <col min="5386" max="5386" width="18.42578125" style="42" customWidth="1"/>
    <col min="5387" max="5387" width="22" style="42" customWidth="1"/>
    <col min="5388" max="5388" width="13.42578125" style="42" customWidth="1"/>
    <col min="5389" max="5389" width="44.85546875" style="42" customWidth="1"/>
    <col min="5390" max="5390" width="21.85546875" style="42" customWidth="1"/>
    <col min="5391" max="5391" width="33.85546875" style="42" customWidth="1"/>
    <col min="5392" max="5392" width="25.140625" style="42" customWidth="1"/>
    <col min="5393" max="5393" width="31.7109375" style="42" customWidth="1"/>
    <col min="5394" max="5394" width="16" style="42" customWidth="1"/>
    <col min="5395" max="5395" width="23.5703125" style="42" customWidth="1"/>
    <col min="5396" max="5396" width="19.140625" style="42" customWidth="1"/>
    <col min="5397" max="5397" width="22.5703125" style="42" customWidth="1"/>
    <col min="5398" max="5398" width="22" style="42" customWidth="1"/>
    <col min="5399" max="5399" width="17.7109375" style="42" customWidth="1"/>
    <col min="5400" max="5400" width="26.28515625" style="42" customWidth="1"/>
    <col min="5401" max="5401" width="18" style="42" customWidth="1"/>
    <col min="5402" max="5402" width="18.7109375" style="42" customWidth="1"/>
    <col min="5403" max="5403" width="18.28515625" style="42" customWidth="1"/>
    <col min="5404" max="5404" width="16.140625" style="42" customWidth="1"/>
    <col min="5405" max="5405" width="14.5703125" style="42" customWidth="1"/>
    <col min="5406" max="5407" width="15.42578125" style="42" customWidth="1"/>
    <col min="5408" max="5408" width="13" style="42" customWidth="1"/>
    <col min="5409" max="5409" width="16.5703125" style="42" customWidth="1"/>
    <col min="5410" max="5410" width="17.42578125" style="42" customWidth="1"/>
    <col min="5411" max="5411" width="15.85546875" style="42" customWidth="1"/>
    <col min="5412" max="5412" width="18.85546875" style="42" customWidth="1"/>
    <col min="5413" max="5413" width="17.85546875" style="42" customWidth="1"/>
    <col min="5414" max="5414" width="15.42578125" style="42" customWidth="1"/>
    <col min="5415" max="5415" width="17.28515625" style="42" customWidth="1"/>
    <col min="5416" max="5416" width="23.5703125" style="42" customWidth="1"/>
    <col min="5417" max="5417" width="14.5703125" style="42" customWidth="1"/>
    <col min="5418" max="5632" width="10.140625" style="42"/>
    <col min="5633" max="5633" width="45.7109375" style="42" customWidth="1"/>
    <col min="5634" max="5634" width="16.28515625" style="42" customWidth="1"/>
    <col min="5635" max="5635" width="75.7109375" style="42" customWidth="1"/>
    <col min="5636" max="5636" width="76.85546875" style="42" customWidth="1"/>
    <col min="5637" max="5637" width="21.7109375" style="42" customWidth="1"/>
    <col min="5638" max="5638" width="12.7109375" style="42" customWidth="1"/>
    <col min="5639" max="5639" width="25.7109375" style="42" customWidth="1"/>
    <col min="5640" max="5641" width="12.7109375" style="42" customWidth="1"/>
    <col min="5642" max="5642" width="18.42578125" style="42" customWidth="1"/>
    <col min="5643" max="5643" width="22" style="42" customWidth="1"/>
    <col min="5644" max="5644" width="13.42578125" style="42" customWidth="1"/>
    <col min="5645" max="5645" width="44.85546875" style="42" customWidth="1"/>
    <col min="5646" max="5646" width="21.85546875" style="42" customWidth="1"/>
    <col min="5647" max="5647" width="33.85546875" style="42" customWidth="1"/>
    <col min="5648" max="5648" width="25.140625" style="42" customWidth="1"/>
    <col min="5649" max="5649" width="31.7109375" style="42" customWidth="1"/>
    <col min="5650" max="5650" width="16" style="42" customWidth="1"/>
    <col min="5651" max="5651" width="23.5703125" style="42" customWidth="1"/>
    <col min="5652" max="5652" width="19.140625" style="42" customWidth="1"/>
    <col min="5653" max="5653" width="22.5703125" style="42" customWidth="1"/>
    <col min="5654" max="5654" width="22" style="42" customWidth="1"/>
    <col min="5655" max="5655" width="17.7109375" style="42" customWidth="1"/>
    <col min="5656" max="5656" width="26.28515625" style="42" customWidth="1"/>
    <col min="5657" max="5657" width="18" style="42" customWidth="1"/>
    <col min="5658" max="5658" width="18.7109375" style="42" customWidth="1"/>
    <col min="5659" max="5659" width="18.28515625" style="42" customWidth="1"/>
    <col min="5660" max="5660" width="16.140625" style="42" customWidth="1"/>
    <col min="5661" max="5661" width="14.5703125" style="42" customWidth="1"/>
    <col min="5662" max="5663" width="15.42578125" style="42" customWidth="1"/>
    <col min="5664" max="5664" width="13" style="42" customWidth="1"/>
    <col min="5665" max="5665" width="16.5703125" style="42" customWidth="1"/>
    <col min="5666" max="5666" width="17.42578125" style="42" customWidth="1"/>
    <col min="5667" max="5667" width="15.85546875" style="42" customWidth="1"/>
    <col min="5668" max="5668" width="18.85546875" style="42" customWidth="1"/>
    <col min="5669" max="5669" width="17.85546875" style="42" customWidth="1"/>
    <col min="5670" max="5670" width="15.42578125" style="42" customWidth="1"/>
    <col min="5671" max="5671" width="17.28515625" style="42" customWidth="1"/>
    <col min="5672" max="5672" width="23.5703125" style="42" customWidth="1"/>
    <col min="5673" max="5673" width="14.5703125" style="42" customWidth="1"/>
    <col min="5674" max="5888" width="10.140625" style="42"/>
    <col min="5889" max="5889" width="45.7109375" style="42" customWidth="1"/>
    <col min="5890" max="5890" width="16.28515625" style="42" customWidth="1"/>
    <col min="5891" max="5891" width="75.7109375" style="42" customWidth="1"/>
    <col min="5892" max="5892" width="76.85546875" style="42" customWidth="1"/>
    <col min="5893" max="5893" width="21.7109375" style="42" customWidth="1"/>
    <col min="5894" max="5894" width="12.7109375" style="42" customWidth="1"/>
    <col min="5895" max="5895" width="25.7109375" style="42" customWidth="1"/>
    <col min="5896" max="5897" width="12.7109375" style="42" customWidth="1"/>
    <col min="5898" max="5898" width="18.42578125" style="42" customWidth="1"/>
    <col min="5899" max="5899" width="22" style="42" customWidth="1"/>
    <col min="5900" max="5900" width="13.42578125" style="42" customWidth="1"/>
    <col min="5901" max="5901" width="44.85546875" style="42" customWidth="1"/>
    <col min="5902" max="5902" width="21.85546875" style="42" customWidth="1"/>
    <col min="5903" max="5903" width="33.85546875" style="42" customWidth="1"/>
    <col min="5904" max="5904" width="25.140625" style="42" customWidth="1"/>
    <col min="5905" max="5905" width="31.7109375" style="42" customWidth="1"/>
    <col min="5906" max="5906" width="16" style="42" customWidth="1"/>
    <col min="5907" max="5907" width="23.5703125" style="42" customWidth="1"/>
    <col min="5908" max="5908" width="19.140625" style="42" customWidth="1"/>
    <col min="5909" max="5909" width="22.5703125" style="42" customWidth="1"/>
    <col min="5910" max="5910" width="22" style="42" customWidth="1"/>
    <col min="5911" max="5911" width="17.7109375" style="42" customWidth="1"/>
    <col min="5912" max="5912" width="26.28515625" style="42" customWidth="1"/>
    <col min="5913" max="5913" width="18" style="42" customWidth="1"/>
    <col min="5914" max="5914" width="18.7109375" style="42" customWidth="1"/>
    <col min="5915" max="5915" width="18.28515625" style="42" customWidth="1"/>
    <col min="5916" max="5916" width="16.140625" style="42" customWidth="1"/>
    <col min="5917" max="5917" width="14.5703125" style="42" customWidth="1"/>
    <col min="5918" max="5919" width="15.42578125" style="42" customWidth="1"/>
    <col min="5920" max="5920" width="13" style="42" customWidth="1"/>
    <col min="5921" max="5921" width="16.5703125" style="42" customWidth="1"/>
    <col min="5922" max="5922" width="17.42578125" style="42" customWidth="1"/>
    <col min="5923" max="5923" width="15.85546875" style="42" customWidth="1"/>
    <col min="5924" max="5924" width="18.85546875" style="42" customWidth="1"/>
    <col min="5925" max="5925" width="17.85546875" style="42" customWidth="1"/>
    <col min="5926" max="5926" width="15.42578125" style="42" customWidth="1"/>
    <col min="5927" max="5927" width="17.28515625" style="42" customWidth="1"/>
    <col min="5928" max="5928" width="23.5703125" style="42" customWidth="1"/>
    <col min="5929" max="5929" width="14.5703125" style="42" customWidth="1"/>
    <col min="5930" max="6144" width="10.140625" style="42"/>
    <col min="6145" max="6145" width="45.7109375" style="42" customWidth="1"/>
    <col min="6146" max="6146" width="16.28515625" style="42" customWidth="1"/>
    <col min="6147" max="6147" width="75.7109375" style="42" customWidth="1"/>
    <col min="6148" max="6148" width="76.85546875" style="42" customWidth="1"/>
    <col min="6149" max="6149" width="21.7109375" style="42" customWidth="1"/>
    <col min="6150" max="6150" width="12.7109375" style="42" customWidth="1"/>
    <col min="6151" max="6151" width="25.7109375" style="42" customWidth="1"/>
    <col min="6152" max="6153" width="12.7109375" style="42" customWidth="1"/>
    <col min="6154" max="6154" width="18.42578125" style="42" customWidth="1"/>
    <col min="6155" max="6155" width="22" style="42" customWidth="1"/>
    <col min="6156" max="6156" width="13.42578125" style="42" customWidth="1"/>
    <col min="6157" max="6157" width="44.85546875" style="42" customWidth="1"/>
    <col min="6158" max="6158" width="21.85546875" style="42" customWidth="1"/>
    <col min="6159" max="6159" width="33.85546875" style="42" customWidth="1"/>
    <col min="6160" max="6160" width="25.140625" style="42" customWidth="1"/>
    <col min="6161" max="6161" width="31.7109375" style="42" customWidth="1"/>
    <col min="6162" max="6162" width="16" style="42" customWidth="1"/>
    <col min="6163" max="6163" width="23.5703125" style="42" customWidth="1"/>
    <col min="6164" max="6164" width="19.140625" style="42" customWidth="1"/>
    <col min="6165" max="6165" width="22.5703125" style="42" customWidth="1"/>
    <col min="6166" max="6166" width="22" style="42" customWidth="1"/>
    <col min="6167" max="6167" width="17.7109375" style="42" customWidth="1"/>
    <col min="6168" max="6168" width="26.28515625" style="42" customWidth="1"/>
    <col min="6169" max="6169" width="18" style="42" customWidth="1"/>
    <col min="6170" max="6170" width="18.7109375" style="42" customWidth="1"/>
    <col min="6171" max="6171" width="18.28515625" style="42" customWidth="1"/>
    <col min="6172" max="6172" width="16.140625" style="42" customWidth="1"/>
    <col min="6173" max="6173" width="14.5703125" style="42" customWidth="1"/>
    <col min="6174" max="6175" width="15.42578125" style="42" customWidth="1"/>
    <col min="6176" max="6176" width="13" style="42" customWidth="1"/>
    <col min="6177" max="6177" width="16.5703125" style="42" customWidth="1"/>
    <col min="6178" max="6178" width="17.42578125" style="42" customWidth="1"/>
    <col min="6179" max="6179" width="15.85546875" style="42" customWidth="1"/>
    <col min="6180" max="6180" width="18.85546875" style="42" customWidth="1"/>
    <col min="6181" max="6181" width="17.85546875" style="42" customWidth="1"/>
    <col min="6182" max="6182" width="15.42578125" style="42" customWidth="1"/>
    <col min="6183" max="6183" width="17.28515625" style="42" customWidth="1"/>
    <col min="6184" max="6184" width="23.5703125" style="42" customWidth="1"/>
    <col min="6185" max="6185" width="14.5703125" style="42" customWidth="1"/>
    <col min="6186" max="6400" width="10.140625" style="42"/>
    <col min="6401" max="6401" width="45.7109375" style="42" customWidth="1"/>
    <col min="6402" max="6402" width="16.28515625" style="42" customWidth="1"/>
    <col min="6403" max="6403" width="75.7109375" style="42" customWidth="1"/>
    <col min="6404" max="6404" width="76.85546875" style="42" customWidth="1"/>
    <col min="6405" max="6405" width="21.7109375" style="42" customWidth="1"/>
    <col min="6406" max="6406" width="12.7109375" style="42" customWidth="1"/>
    <col min="6407" max="6407" width="25.7109375" style="42" customWidth="1"/>
    <col min="6408" max="6409" width="12.7109375" style="42" customWidth="1"/>
    <col min="6410" max="6410" width="18.42578125" style="42" customWidth="1"/>
    <col min="6411" max="6411" width="22" style="42" customWidth="1"/>
    <col min="6412" max="6412" width="13.42578125" style="42" customWidth="1"/>
    <col min="6413" max="6413" width="44.85546875" style="42" customWidth="1"/>
    <col min="6414" max="6414" width="21.85546875" style="42" customWidth="1"/>
    <col min="6415" max="6415" width="33.85546875" style="42" customWidth="1"/>
    <col min="6416" max="6416" width="25.140625" style="42" customWidth="1"/>
    <col min="6417" max="6417" width="31.7109375" style="42" customWidth="1"/>
    <col min="6418" max="6418" width="16" style="42" customWidth="1"/>
    <col min="6419" max="6419" width="23.5703125" style="42" customWidth="1"/>
    <col min="6420" max="6420" width="19.140625" style="42" customWidth="1"/>
    <col min="6421" max="6421" width="22.5703125" style="42" customWidth="1"/>
    <col min="6422" max="6422" width="22" style="42" customWidth="1"/>
    <col min="6423" max="6423" width="17.7109375" style="42" customWidth="1"/>
    <col min="6424" max="6424" width="26.28515625" style="42" customWidth="1"/>
    <col min="6425" max="6425" width="18" style="42" customWidth="1"/>
    <col min="6426" max="6426" width="18.7109375" style="42" customWidth="1"/>
    <col min="6427" max="6427" width="18.28515625" style="42" customWidth="1"/>
    <col min="6428" max="6428" width="16.140625" style="42" customWidth="1"/>
    <col min="6429" max="6429" width="14.5703125" style="42" customWidth="1"/>
    <col min="6430" max="6431" width="15.42578125" style="42" customWidth="1"/>
    <col min="6432" max="6432" width="13" style="42" customWidth="1"/>
    <col min="6433" max="6433" width="16.5703125" style="42" customWidth="1"/>
    <col min="6434" max="6434" width="17.42578125" style="42" customWidth="1"/>
    <col min="6435" max="6435" width="15.85546875" style="42" customWidth="1"/>
    <col min="6436" max="6436" width="18.85546875" style="42" customWidth="1"/>
    <col min="6437" max="6437" width="17.85546875" style="42" customWidth="1"/>
    <col min="6438" max="6438" width="15.42578125" style="42" customWidth="1"/>
    <col min="6439" max="6439" width="17.28515625" style="42" customWidth="1"/>
    <col min="6440" max="6440" width="23.5703125" style="42" customWidth="1"/>
    <col min="6441" max="6441" width="14.5703125" style="42" customWidth="1"/>
    <col min="6442" max="6656" width="10.140625" style="42"/>
    <col min="6657" max="6657" width="45.7109375" style="42" customWidth="1"/>
    <col min="6658" max="6658" width="16.28515625" style="42" customWidth="1"/>
    <col min="6659" max="6659" width="75.7109375" style="42" customWidth="1"/>
    <col min="6660" max="6660" width="76.85546875" style="42" customWidth="1"/>
    <col min="6661" max="6661" width="21.7109375" style="42" customWidth="1"/>
    <col min="6662" max="6662" width="12.7109375" style="42" customWidth="1"/>
    <col min="6663" max="6663" width="25.7109375" style="42" customWidth="1"/>
    <col min="6664" max="6665" width="12.7109375" style="42" customWidth="1"/>
    <col min="6666" max="6666" width="18.42578125" style="42" customWidth="1"/>
    <col min="6667" max="6667" width="22" style="42" customWidth="1"/>
    <col min="6668" max="6668" width="13.42578125" style="42" customWidth="1"/>
    <col min="6669" max="6669" width="44.85546875" style="42" customWidth="1"/>
    <col min="6670" max="6670" width="21.85546875" style="42" customWidth="1"/>
    <col min="6671" max="6671" width="33.85546875" style="42" customWidth="1"/>
    <col min="6672" max="6672" width="25.140625" style="42" customWidth="1"/>
    <col min="6673" max="6673" width="31.7109375" style="42" customWidth="1"/>
    <col min="6674" max="6674" width="16" style="42" customWidth="1"/>
    <col min="6675" max="6675" width="23.5703125" style="42" customWidth="1"/>
    <col min="6676" max="6676" width="19.140625" style="42" customWidth="1"/>
    <col min="6677" max="6677" width="22.5703125" style="42" customWidth="1"/>
    <col min="6678" max="6678" width="22" style="42" customWidth="1"/>
    <col min="6679" max="6679" width="17.7109375" style="42" customWidth="1"/>
    <col min="6680" max="6680" width="26.28515625" style="42" customWidth="1"/>
    <col min="6681" max="6681" width="18" style="42" customWidth="1"/>
    <col min="6682" max="6682" width="18.7109375" style="42" customWidth="1"/>
    <col min="6683" max="6683" width="18.28515625" style="42" customWidth="1"/>
    <col min="6684" max="6684" width="16.140625" style="42" customWidth="1"/>
    <col min="6685" max="6685" width="14.5703125" style="42" customWidth="1"/>
    <col min="6686" max="6687" width="15.42578125" style="42" customWidth="1"/>
    <col min="6688" max="6688" width="13" style="42" customWidth="1"/>
    <col min="6689" max="6689" width="16.5703125" style="42" customWidth="1"/>
    <col min="6690" max="6690" width="17.42578125" style="42" customWidth="1"/>
    <col min="6691" max="6691" width="15.85546875" style="42" customWidth="1"/>
    <col min="6692" max="6692" width="18.85546875" style="42" customWidth="1"/>
    <col min="6693" max="6693" width="17.85546875" style="42" customWidth="1"/>
    <col min="6694" max="6694" width="15.42578125" style="42" customWidth="1"/>
    <col min="6695" max="6695" width="17.28515625" style="42" customWidth="1"/>
    <col min="6696" max="6696" width="23.5703125" style="42" customWidth="1"/>
    <col min="6697" max="6697" width="14.5703125" style="42" customWidth="1"/>
    <col min="6698" max="6912" width="10.140625" style="42"/>
    <col min="6913" max="6913" width="45.7109375" style="42" customWidth="1"/>
    <col min="6914" max="6914" width="16.28515625" style="42" customWidth="1"/>
    <col min="6915" max="6915" width="75.7109375" style="42" customWidth="1"/>
    <col min="6916" max="6916" width="76.85546875" style="42" customWidth="1"/>
    <col min="6917" max="6917" width="21.7109375" style="42" customWidth="1"/>
    <col min="6918" max="6918" width="12.7109375" style="42" customWidth="1"/>
    <col min="6919" max="6919" width="25.7109375" style="42" customWidth="1"/>
    <col min="6920" max="6921" width="12.7109375" style="42" customWidth="1"/>
    <col min="6922" max="6922" width="18.42578125" style="42" customWidth="1"/>
    <col min="6923" max="6923" width="22" style="42" customWidth="1"/>
    <col min="6924" max="6924" width="13.42578125" style="42" customWidth="1"/>
    <col min="6925" max="6925" width="44.85546875" style="42" customWidth="1"/>
    <col min="6926" max="6926" width="21.85546875" style="42" customWidth="1"/>
    <col min="6927" max="6927" width="33.85546875" style="42" customWidth="1"/>
    <col min="6928" max="6928" width="25.140625" style="42" customWidth="1"/>
    <col min="6929" max="6929" width="31.7109375" style="42" customWidth="1"/>
    <col min="6930" max="6930" width="16" style="42" customWidth="1"/>
    <col min="6931" max="6931" width="23.5703125" style="42" customWidth="1"/>
    <col min="6932" max="6932" width="19.140625" style="42" customWidth="1"/>
    <col min="6933" max="6933" width="22.5703125" style="42" customWidth="1"/>
    <col min="6934" max="6934" width="22" style="42" customWidth="1"/>
    <col min="6935" max="6935" width="17.7109375" style="42" customWidth="1"/>
    <col min="6936" max="6936" width="26.28515625" style="42" customWidth="1"/>
    <col min="6937" max="6937" width="18" style="42" customWidth="1"/>
    <col min="6938" max="6938" width="18.7109375" style="42" customWidth="1"/>
    <col min="6939" max="6939" width="18.28515625" style="42" customWidth="1"/>
    <col min="6940" max="6940" width="16.140625" style="42" customWidth="1"/>
    <col min="6941" max="6941" width="14.5703125" style="42" customWidth="1"/>
    <col min="6942" max="6943" width="15.42578125" style="42" customWidth="1"/>
    <col min="6944" max="6944" width="13" style="42" customWidth="1"/>
    <col min="6945" max="6945" width="16.5703125" style="42" customWidth="1"/>
    <col min="6946" max="6946" width="17.42578125" style="42" customWidth="1"/>
    <col min="6947" max="6947" width="15.85546875" style="42" customWidth="1"/>
    <col min="6948" max="6948" width="18.85546875" style="42" customWidth="1"/>
    <col min="6949" max="6949" width="17.85546875" style="42" customWidth="1"/>
    <col min="6950" max="6950" width="15.42578125" style="42" customWidth="1"/>
    <col min="6951" max="6951" width="17.28515625" style="42" customWidth="1"/>
    <col min="6952" max="6952" width="23.5703125" style="42" customWidth="1"/>
    <col min="6953" max="6953" width="14.5703125" style="42" customWidth="1"/>
    <col min="6954" max="7168" width="10.140625" style="42"/>
    <col min="7169" max="7169" width="45.7109375" style="42" customWidth="1"/>
    <col min="7170" max="7170" width="16.28515625" style="42" customWidth="1"/>
    <col min="7171" max="7171" width="75.7109375" style="42" customWidth="1"/>
    <col min="7172" max="7172" width="76.85546875" style="42" customWidth="1"/>
    <col min="7173" max="7173" width="21.7109375" style="42" customWidth="1"/>
    <col min="7174" max="7174" width="12.7109375" style="42" customWidth="1"/>
    <col min="7175" max="7175" width="25.7109375" style="42" customWidth="1"/>
    <col min="7176" max="7177" width="12.7109375" style="42" customWidth="1"/>
    <col min="7178" max="7178" width="18.42578125" style="42" customWidth="1"/>
    <col min="7179" max="7179" width="22" style="42" customWidth="1"/>
    <col min="7180" max="7180" width="13.42578125" style="42" customWidth="1"/>
    <col min="7181" max="7181" width="44.85546875" style="42" customWidth="1"/>
    <col min="7182" max="7182" width="21.85546875" style="42" customWidth="1"/>
    <col min="7183" max="7183" width="33.85546875" style="42" customWidth="1"/>
    <col min="7184" max="7184" width="25.140625" style="42" customWidth="1"/>
    <col min="7185" max="7185" width="31.7109375" style="42" customWidth="1"/>
    <col min="7186" max="7186" width="16" style="42" customWidth="1"/>
    <col min="7187" max="7187" width="23.5703125" style="42" customWidth="1"/>
    <col min="7188" max="7188" width="19.140625" style="42" customWidth="1"/>
    <col min="7189" max="7189" width="22.5703125" style="42" customWidth="1"/>
    <col min="7190" max="7190" width="22" style="42" customWidth="1"/>
    <col min="7191" max="7191" width="17.7109375" style="42" customWidth="1"/>
    <col min="7192" max="7192" width="26.28515625" style="42" customWidth="1"/>
    <col min="7193" max="7193" width="18" style="42" customWidth="1"/>
    <col min="7194" max="7194" width="18.7109375" style="42" customWidth="1"/>
    <col min="7195" max="7195" width="18.28515625" style="42" customWidth="1"/>
    <col min="7196" max="7196" width="16.140625" style="42" customWidth="1"/>
    <col min="7197" max="7197" width="14.5703125" style="42" customWidth="1"/>
    <col min="7198" max="7199" width="15.42578125" style="42" customWidth="1"/>
    <col min="7200" max="7200" width="13" style="42" customWidth="1"/>
    <col min="7201" max="7201" width="16.5703125" style="42" customWidth="1"/>
    <col min="7202" max="7202" width="17.42578125" style="42" customWidth="1"/>
    <col min="7203" max="7203" width="15.85546875" style="42" customWidth="1"/>
    <col min="7204" max="7204" width="18.85546875" style="42" customWidth="1"/>
    <col min="7205" max="7205" width="17.85546875" style="42" customWidth="1"/>
    <col min="7206" max="7206" width="15.42578125" style="42" customWidth="1"/>
    <col min="7207" max="7207" width="17.28515625" style="42" customWidth="1"/>
    <col min="7208" max="7208" width="23.5703125" style="42" customWidth="1"/>
    <col min="7209" max="7209" width="14.5703125" style="42" customWidth="1"/>
    <col min="7210" max="7424" width="10.140625" style="42"/>
    <col min="7425" max="7425" width="45.7109375" style="42" customWidth="1"/>
    <col min="7426" max="7426" width="16.28515625" style="42" customWidth="1"/>
    <col min="7427" max="7427" width="75.7109375" style="42" customWidth="1"/>
    <col min="7428" max="7428" width="76.85546875" style="42" customWidth="1"/>
    <col min="7429" max="7429" width="21.7109375" style="42" customWidth="1"/>
    <col min="7430" max="7430" width="12.7109375" style="42" customWidth="1"/>
    <col min="7431" max="7431" width="25.7109375" style="42" customWidth="1"/>
    <col min="7432" max="7433" width="12.7109375" style="42" customWidth="1"/>
    <col min="7434" max="7434" width="18.42578125" style="42" customWidth="1"/>
    <col min="7435" max="7435" width="22" style="42" customWidth="1"/>
    <col min="7436" max="7436" width="13.42578125" style="42" customWidth="1"/>
    <col min="7437" max="7437" width="44.85546875" style="42" customWidth="1"/>
    <col min="7438" max="7438" width="21.85546875" style="42" customWidth="1"/>
    <col min="7439" max="7439" width="33.85546875" style="42" customWidth="1"/>
    <col min="7440" max="7440" width="25.140625" style="42" customWidth="1"/>
    <col min="7441" max="7441" width="31.7109375" style="42" customWidth="1"/>
    <col min="7442" max="7442" width="16" style="42" customWidth="1"/>
    <col min="7443" max="7443" width="23.5703125" style="42" customWidth="1"/>
    <col min="7444" max="7444" width="19.140625" style="42" customWidth="1"/>
    <col min="7445" max="7445" width="22.5703125" style="42" customWidth="1"/>
    <col min="7446" max="7446" width="22" style="42" customWidth="1"/>
    <col min="7447" max="7447" width="17.7109375" style="42" customWidth="1"/>
    <col min="7448" max="7448" width="26.28515625" style="42" customWidth="1"/>
    <col min="7449" max="7449" width="18" style="42" customWidth="1"/>
    <col min="7450" max="7450" width="18.7109375" style="42" customWidth="1"/>
    <col min="7451" max="7451" width="18.28515625" style="42" customWidth="1"/>
    <col min="7452" max="7452" width="16.140625" style="42" customWidth="1"/>
    <col min="7453" max="7453" width="14.5703125" style="42" customWidth="1"/>
    <col min="7454" max="7455" width="15.42578125" style="42" customWidth="1"/>
    <col min="7456" max="7456" width="13" style="42" customWidth="1"/>
    <col min="7457" max="7457" width="16.5703125" style="42" customWidth="1"/>
    <col min="7458" max="7458" width="17.42578125" style="42" customWidth="1"/>
    <col min="7459" max="7459" width="15.85546875" style="42" customWidth="1"/>
    <col min="7460" max="7460" width="18.85546875" style="42" customWidth="1"/>
    <col min="7461" max="7461" width="17.85546875" style="42" customWidth="1"/>
    <col min="7462" max="7462" width="15.42578125" style="42" customWidth="1"/>
    <col min="7463" max="7463" width="17.28515625" style="42" customWidth="1"/>
    <col min="7464" max="7464" width="23.5703125" style="42" customWidth="1"/>
    <col min="7465" max="7465" width="14.5703125" style="42" customWidth="1"/>
    <col min="7466" max="7680" width="10.140625" style="42"/>
    <col min="7681" max="7681" width="45.7109375" style="42" customWidth="1"/>
    <col min="7682" max="7682" width="16.28515625" style="42" customWidth="1"/>
    <col min="7683" max="7683" width="75.7109375" style="42" customWidth="1"/>
    <col min="7684" max="7684" width="76.85546875" style="42" customWidth="1"/>
    <col min="7685" max="7685" width="21.7109375" style="42" customWidth="1"/>
    <col min="7686" max="7686" width="12.7109375" style="42" customWidth="1"/>
    <col min="7687" max="7687" width="25.7109375" style="42" customWidth="1"/>
    <col min="7688" max="7689" width="12.7109375" style="42" customWidth="1"/>
    <col min="7690" max="7690" width="18.42578125" style="42" customWidth="1"/>
    <col min="7691" max="7691" width="22" style="42" customWidth="1"/>
    <col min="7692" max="7692" width="13.42578125" style="42" customWidth="1"/>
    <col min="7693" max="7693" width="44.85546875" style="42" customWidth="1"/>
    <col min="7694" max="7694" width="21.85546875" style="42" customWidth="1"/>
    <col min="7695" max="7695" width="33.85546875" style="42" customWidth="1"/>
    <col min="7696" max="7696" width="25.140625" style="42" customWidth="1"/>
    <col min="7697" max="7697" width="31.7109375" style="42" customWidth="1"/>
    <col min="7698" max="7698" width="16" style="42" customWidth="1"/>
    <col min="7699" max="7699" width="23.5703125" style="42" customWidth="1"/>
    <col min="7700" max="7700" width="19.140625" style="42" customWidth="1"/>
    <col min="7701" max="7701" width="22.5703125" style="42" customWidth="1"/>
    <col min="7702" max="7702" width="22" style="42" customWidth="1"/>
    <col min="7703" max="7703" width="17.7109375" style="42" customWidth="1"/>
    <col min="7704" max="7704" width="26.28515625" style="42" customWidth="1"/>
    <col min="7705" max="7705" width="18" style="42" customWidth="1"/>
    <col min="7706" max="7706" width="18.7109375" style="42" customWidth="1"/>
    <col min="7707" max="7707" width="18.28515625" style="42" customWidth="1"/>
    <col min="7708" max="7708" width="16.140625" style="42" customWidth="1"/>
    <col min="7709" max="7709" width="14.5703125" style="42" customWidth="1"/>
    <col min="7710" max="7711" width="15.42578125" style="42" customWidth="1"/>
    <col min="7712" max="7712" width="13" style="42" customWidth="1"/>
    <col min="7713" max="7713" width="16.5703125" style="42" customWidth="1"/>
    <col min="7714" max="7714" width="17.42578125" style="42" customWidth="1"/>
    <col min="7715" max="7715" width="15.85546875" style="42" customWidth="1"/>
    <col min="7716" max="7716" width="18.85546875" style="42" customWidth="1"/>
    <col min="7717" max="7717" width="17.85546875" style="42" customWidth="1"/>
    <col min="7718" max="7718" width="15.42578125" style="42" customWidth="1"/>
    <col min="7719" max="7719" width="17.28515625" style="42" customWidth="1"/>
    <col min="7720" max="7720" width="23.5703125" style="42" customWidth="1"/>
    <col min="7721" max="7721" width="14.5703125" style="42" customWidth="1"/>
    <col min="7722" max="7936" width="10.140625" style="42"/>
    <col min="7937" max="7937" width="45.7109375" style="42" customWidth="1"/>
    <col min="7938" max="7938" width="16.28515625" style="42" customWidth="1"/>
    <col min="7939" max="7939" width="75.7109375" style="42" customWidth="1"/>
    <col min="7940" max="7940" width="76.85546875" style="42" customWidth="1"/>
    <col min="7941" max="7941" width="21.7109375" style="42" customWidth="1"/>
    <col min="7942" max="7942" width="12.7109375" style="42" customWidth="1"/>
    <col min="7943" max="7943" width="25.7109375" style="42" customWidth="1"/>
    <col min="7944" max="7945" width="12.7109375" style="42" customWidth="1"/>
    <col min="7946" max="7946" width="18.42578125" style="42" customWidth="1"/>
    <col min="7947" max="7947" width="22" style="42" customWidth="1"/>
    <col min="7948" max="7948" width="13.42578125" style="42" customWidth="1"/>
    <col min="7949" max="7949" width="44.85546875" style="42" customWidth="1"/>
    <col min="7950" max="7950" width="21.85546875" style="42" customWidth="1"/>
    <col min="7951" max="7951" width="33.85546875" style="42" customWidth="1"/>
    <col min="7952" max="7952" width="25.140625" style="42" customWidth="1"/>
    <col min="7953" max="7953" width="31.7109375" style="42" customWidth="1"/>
    <col min="7954" max="7954" width="16" style="42" customWidth="1"/>
    <col min="7955" max="7955" width="23.5703125" style="42" customWidth="1"/>
    <col min="7956" max="7956" width="19.140625" style="42" customWidth="1"/>
    <col min="7957" max="7957" width="22.5703125" style="42" customWidth="1"/>
    <col min="7958" max="7958" width="22" style="42" customWidth="1"/>
    <col min="7959" max="7959" width="17.7109375" style="42" customWidth="1"/>
    <col min="7960" max="7960" width="26.28515625" style="42" customWidth="1"/>
    <col min="7961" max="7961" width="18" style="42" customWidth="1"/>
    <col min="7962" max="7962" width="18.7109375" style="42" customWidth="1"/>
    <col min="7963" max="7963" width="18.28515625" style="42" customWidth="1"/>
    <col min="7964" max="7964" width="16.140625" style="42" customWidth="1"/>
    <col min="7965" max="7965" width="14.5703125" style="42" customWidth="1"/>
    <col min="7966" max="7967" width="15.42578125" style="42" customWidth="1"/>
    <col min="7968" max="7968" width="13" style="42" customWidth="1"/>
    <col min="7969" max="7969" width="16.5703125" style="42" customWidth="1"/>
    <col min="7970" max="7970" width="17.42578125" style="42" customWidth="1"/>
    <col min="7971" max="7971" width="15.85546875" style="42" customWidth="1"/>
    <col min="7972" max="7972" width="18.85546875" style="42" customWidth="1"/>
    <col min="7973" max="7973" width="17.85546875" style="42" customWidth="1"/>
    <col min="7974" max="7974" width="15.42578125" style="42" customWidth="1"/>
    <col min="7975" max="7975" width="17.28515625" style="42" customWidth="1"/>
    <col min="7976" max="7976" width="23.5703125" style="42" customWidth="1"/>
    <col min="7977" max="7977" width="14.5703125" style="42" customWidth="1"/>
    <col min="7978" max="8192" width="10.140625" style="42"/>
    <col min="8193" max="8193" width="45.7109375" style="42" customWidth="1"/>
    <col min="8194" max="8194" width="16.28515625" style="42" customWidth="1"/>
    <col min="8195" max="8195" width="75.7109375" style="42" customWidth="1"/>
    <col min="8196" max="8196" width="76.85546875" style="42" customWidth="1"/>
    <col min="8197" max="8197" width="21.7109375" style="42" customWidth="1"/>
    <col min="8198" max="8198" width="12.7109375" style="42" customWidth="1"/>
    <col min="8199" max="8199" width="25.7109375" style="42" customWidth="1"/>
    <col min="8200" max="8201" width="12.7109375" style="42" customWidth="1"/>
    <col min="8202" max="8202" width="18.42578125" style="42" customWidth="1"/>
    <col min="8203" max="8203" width="22" style="42" customWidth="1"/>
    <col min="8204" max="8204" width="13.42578125" style="42" customWidth="1"/>
    <col min="8205" max="8205" width="44.85546875" style="42" customWidth="1"/>
    <col min="8206" max="8206" width="21.85546875" style="42" customWidth="1"/>
    <col min="8207" max="8207" width="33.85546875" style="42" customWidth="1"/>
    <col min="8208" max="8208" width="25.140625" style="42" customWidth="1"/>
    <col min="8209" max="8209" width="31.7109375" style="42" customWidth="1"/>
    <col min="8210" max="8210" width="16" style="42" customWidth="1"/>
    <col min="8211" max="8211" width="23.5703125" style="42" customWidth="1"/>
    <col min="8212" max="8212" width="19.140625" style="42" customWidth="1"/>
    <col min="8213" max="8213" width="22.5703125" style="42" customWidth="1"/>
    <col min="8214" max="8214" width="22" style="42" customWidth="1"/>
    <col min="8215" max="8215" width="17.7109375" style="42" customWidth="1"/>
    <col min="8216" max="8216" width="26.28515625" style="42" customWidth="1"/>
    <col min="8217" max="8217" width="18" style="42" customWidth="1"/>
    <col min="8218" max="8218" width="18.7109375" style="42" customWidth="1"/>
    <col min="8219" max="8219" width="18.28515625" style="42" customWidth="1"/>
    <col min="8220" max="8220" width="16.140625" style="42" customWidth="1"/>
    <col min="8221" max="8221" width="14.5703125" style="42" customWidth="1"/>
    <col min="8222" max="8223" width="15.42578125" style="42" customWidth="1"/>
    <col min="8224" max="8224" width="13" style="42" customWidth="1"/>
    <col min="8225" max="8225" width="16.5703125" style="42" customWidth="1"/>
    <col min="8226" max="8226" width="17.42578125" style="42" customWidth="1"/>
    <col min="8227" max="8227" width="15.85546875" style="42" customWidth="1"/>
    <col min="8228" max="8228" width="18.85546875" style="42" customWidth="1"/>
    <col min="8229" max="8229" width="17.85546875" style="42" customWidth="1"/>
    <col min="8230" max="8230" width="15.42578125" style="42" customWidth="1"/>
    <col min="8231" max="8231" width="17.28515625" style="42" customWidth="1"/>
    <col min="8232" max="8232" width="23.5703125" style="42" customWidth="1"/>
    <col min="8233" max="8233" width="14.5703125" style="42" customWidth="1"/>
    <col min="8234" max="8448" width="10.140625" style="42"/>
    <col min="8449" max="8449" width="45.7109375" style="42" customWidth="1"/>
    <col min="8450" max="8450" width="16.28515625" style="42" customWidth="1"/>
    <col min="8451" max="8451" width="75.7109375" style="42" customWidth="1"/>
    <col min="8452" max="8452" width="76.85546875" style="42" customWidth="1"/>
    <col min="8453" max="8453" width="21.7109375" style="42" customWidth="1"/>
    <col min="8454" max="8454" width="12.7109375" style="42" customWidth="1"/>
    <col min="8455" max="8455" width="25.7109375" style="42" customWidth="1"/>
    <col min="8456" max="8457" width="12.7109375" style="42" customWidth="1"/>
    <col min="8458" max="8458" width="18.42578125" style="42" customWidth="1"/>
    <col min="8459" max="8459" width="22" style="42" customWidth="1"/>
    <col min="8460" max="8460" width="13.42578125" style="42" customWidth="1"/>
    <col min="8461" max="8461" width="44.85546875" style="42" customWidth="1"/>
    <col min="8462" max="8462" width="21.85546875" style="42" customWidth="1"/>
    <col min="8463" max="8463" width="33.85546875" style="42" customWidth="1"/>
    <col min="8464" max="8464" width="25.140625" style="42" customWidth="1"/>
    <col min="8465" max="8465" width="31.7109375" style="42" customWidth="1"/>
    <col min="8466" max="8466" width="16" style="42" customWidth="1"/>
    <col min="8467" max="8467" width="23.5703125" style="42" customWidth="1"/>
    <col min="8468" max="8468" width="19.140625" style="42" customWidth="1"/>
    <col min="8469" max="8469" width="22.5703125" style="42" customWidth="1"/>
    <col min="8470" max="8470" width="22" style="42" customWidth="1"/>
    <col min="8471" max="8471" width="17.7109375" style="42" customWidth="1"/>
    <col min="8472" max="8472" width="26.28515625" style="42" customWidth="1"/>
    <col min="8473" max="8473" width="18" style="42" customWidth="1"/>
    <col min="8474" max="8474" width="18.7109375" style="42" customWidth="1"/>
    <col min="8475" max="8475" width="18.28515625" style="42" customWidth="1"/>
    <col min="8476" max="8476" width="16.140625" style="42" customWidth="1"/>
    <col min="8477" max="8477" width="14.5703125" style="42" customWidth="1"/>
    <col min="8478" max="8479" width="15.42578125" style="42" customWidth="1"/>
    <col min="8480" max="8480" width="13" style="42" customWidth="1"/>
    <col min="8481" max="8481" width="16.5703125" style="42" customWidth="1"/>
    <col min="8482" max="8482" width="17.42578125" style="42" customWidth="1"/>
    <col min="8483" max="8483" width="15.85546875" style="42" customWidth="1"/>
    <col min="8484" max="8484" width="18.85546875" style="42" customWidth="1"/>
    <col min="8485" max="8485" width="17.85546875" style="42" customWidth="1"/>
    <col min="8486" max="8486" width="15.42578125" style="42" customWidth="1"/>
    <col min="8487" max="8487" width="17.28515625" style="42" customWidth="1"/>
    <col min="8488" max="8488" width="23.5703125" style="42" customWidth="1"/>
    <col min="8489" max="8489" width="14.5703125" style="42" customWidth="1"/>
    <col min="8490" max="8704" width="10.140625" style="42"/>
    <col min="8705" max="8705" width="45.7109375" style="42" customWidth="1"/>
    <col min="8706" max="8706" width="16.28515625" style="42" customWidth="1"/>
    <col min="8707" max="8707" width="75.7109375" style="42" customWidth="1"/>
    <col min="8708" max="8708" width="76.85546875" style="42" customWidth="1"/>
    <col min="8709" max="8709" width="21.7109375" style="42" customWidth="1"/>
    <col min="8710" max="8710" width="12.7109375" style="42" customWidth="1"/>
    <col min="8711" max="8711" width="25.7109375" style="42" customWidth="1"/>
    <col min="8712" max="8713" width="12.7109375" style="42" customWidth="1"/>
    <col min="8714" max="8714" width="18.42578125" style="42" customWidth="1"/>
    <col min="8715" max="8715" width="22" style="42" customWidth="1"/>
    <col min="8716" max="8716" width="13.42578125" style="42" customWidth="1"/>
    <col min="8717" max="8717" width="44.85546875" style="42" customWidth="1"/>
    <col min="8718" max="8718" width="21.85546875" style="42" customWidth="1"/>
    <col min="8719" max="8719" width="33.85546875" style="42" customWidth="1"/>
    <col min="8720" max="8720" width="25.140625" style="42" customWidth="1"/>
    <col min="8721" max="8721" width="31.7109375" style="42" customWidth="1"/>
    <col min="8722" max="8722" width="16" style="42" customWidth="1"/>
    <col min="8723" max="8723" width="23.5703125" style="42" customWidth="1"/>
    <col min="8724" max="8724" width="19.140625" style="42" customWidth="1"/>
    <col min="8725" max="8725" width="22.5703125" style="42" customWidth="1"/>
    <col min="8726" max="8726" width="22" style="42" customWidth="1"/>
    <col min="8727" max="8727" width="17.7109375" style="42" customWidth="1"/>
    <col min="8728" max="8728" width="26.28515625" style="42" customWidth="1"/>
    <col min="8729" max="8729" width="18" style="42" customWidth="1"/>
    <col min="8730" max="8730" width="18.7109375" style="42" customWidth="1"/>
    <col min="8731" max="8731" width="18.28515625" style="42" customWidth="1"/>
    <col min="8732" max="8732" width="16.140625" style="42" customWidth="1"/>
    <col min="8733" max="8733" width="14.5703125" style="42" customWidth="1"/>
    <col min="8734" max="8735" width="15.42578125" style="42" customWidth="1"/>
    <col min="8736" max="8736" width="13" style="42" customWidth="1"/>
    <col min="8737" max="8737" width="16.5703125" style="42" customWidth="1"/>
    <col min="8738" max="8738" width="17.42578125" style="42" customWidth="1"/>
    <col min="8739" max="8739" width="15.85546875" style="42" customWidth="1"/>
    <col min="8740" max="8740" width="18.85546875" style="42" customWidth="1"/>
    <col min="8741" max="8741" width="17.85546875" style="42" customWidth="1"/>
    <col min="8742" max="8742" width="15.42578125" style="42" customWidth="1"/>
    <col min="8743" max="8743" width="17.28515625" style="42" customWidth="1"/>
    <col min="8744" max="8744" width="23.5703125" style="42" customWidth="1"/>
    <col min="8745" max="8745" width="14.5703125" style="42" customWidth="1"/>
    <col min="8746" max="8960" width="10.140625" style="42"/>
    <col min="8961" max="8961" width="45.7109375" style="42" customWidth="1"/>
    <col min="8962" max="8962" width="16.28515625" style="42" customWidth="1"/>
    <col min="8963" max="8963" width="75.7109375" style="42" customWidth="1"/>
    <col min="8964" max="8964" width="76.85546875" style="42" customWidth="1"/>
    <col min="8965" max="8965" width="21.7109375" style="42" customWidth="1"/>
    <col min="8966" max="8966" width="12.7109375" style="42" customWidth="1"/>
    <col min="8967" max="8967" width="25.7109375" style="42" customWidth="1"/>
    <col min="8968" max="8969" width="12.7109375" style="42" customWidth="1"/>
    <col min="8970" max="8970" width="18.42578125" style="42" customWidth="1"/>
    <col min="8971" max="8971" width="22" style="42" customWidth="1"/>
    <col min="8972" max="8972" width="13.42578125" style="42" customWidth="1"/>
    <col min="8973" max="8973" width="44.85546875" style="42" customWidth="1"/>
    <col min="8974" max="8974" width="21.85546875" style="42" customWidth="1"/>
    <col min="8975" max="8975" width="33.85546875" style="42" customWidth="1"/>
    <col min="8976" max="8976" width="25.140625" style="42" customWidth="1"/>
    <col min="8977" max="8977" width="31.7109375" style="42" customWidth="1"/>
    <col min="8978" max="8978" width="16" style="42" customWidth="1"/>
    <col min="8979" max="8979" width="23.5703125" style="42" customWidth="1"/>
    <col min="8980" max="8980" width="19.140625" style="42" customWidth="1"/>
    <col min="8981" max="8981" width="22.5703125" style="42" customWidth="1"/>
    <col min="8982" max="8982" width="22" style="42" customWidth="1"/>
    <col min="8983" max="8983" width="17.7109375" style="42" customWidth="1"/>
    <col min="8984" max="8984" width="26.28515625" style="42" customWidth="1"/>
    <col min="8985" max="8985" width="18" style="42" customWidth="1"/>
    <col min="8986" max="8986" width="18.7109375" style="42" customWidth="1"/>
    <col min="8987" max="8987" width="18.28515625" style="42" customWidth="1"/>
    <col min="8988" max="8988" width="16.140625" style="42" customWidth="1"/>
    <col min="8989" max="8989" width="14.5703125" style="42" customWidth="1"/>
    <col min="8990" max="8991" width="15.42578125" style="42" customWidth="1"/>
    <col min="8992" max="8992" width="13" style="42" customWidth="1"/>
    <col min="8993" max="8993" width="16.5703125" style="42" customWidth="1"/>
    <col min="8994" max="8994" width="17.42578125" style="42" customWidth="1"/>
    <col min="8995" max="8995" width="15.85546875" style="42" customWidth="1"/>
    <col min="8996" max="8996" width="18.85546875" style="42" customWidth="1"/>
    <col min="8997" max="8997" width="17.85546875" style="42" customWidth="1"/>
    <col min="8998" max="8998" width="15.42578125" style="42" customWidth="1"/>
    <col min="8999" max="8999" width="17.28515625" style="42" customWidth="1"/>
    <col min="9000" max="9000" width="23.5703125" style="42" customWidth="1"/>
    <col min="9001" max="9001" width="14.5703125" style="42" customWidth="1"/>
    <col min="9002" max="9216" width="10.140625" style="42"/>
    <col min="9217" max="9217" width="45.7109375" style="42" customWidth="1"/>
    <col min="9218" max="9218" width="16.28515625" style="42" customWidth="1"/>
    <col min="9219" max="9219" width="75.7109375" style="42" customWidth="1"/>
    <col min="9220" max="9220" width="76.85546875" style="42" customWidth="1"/>
    <col min="9221" max="9221" width="21.7109375" style="42" customWidth="1"/>
    <col min="9222" max="9222" width="12.7109375" style="42" customWidth="1"/>
    <col min="9223" max="9223" width="25.7109375" style="42" customWidth="1"/>
    <col min="9224" max="9225" width="12.7109375" style="42" customWidth="1"/>
    <col min="9226" max="9226" width="18.42578125" style="42" customWidth="1"/>
    <col min="9227" max="9227" width="22" style="42" customWidth="1"/>
    <col min="9228" max="9228" width="13.42578125" style="42" customWidth="1"/>
    <col min="9229" max="9229" width="44.85546875" style="42" customWidth="1"/>
    <col min="9230" max="9230" width="21.85546875" style="42" customWidth="1"/>
    <col min="9231" max="9231" width="33.85546875" style="42" customWidth="1"/>
    <col min="9232" max="9232" width="25.140625" style="42" customWidth="1"/>
    <col min="9233" max="9233" width="31.7109375" style="42" customWidth="1"/>
    <col min="9234" max="9234" width="16" style="42" customWidth="1"/>
    <col min="9235" max="9235" width="23.5703125" style="42" customWidth="1"/>
    <col min="9236" max="9236" width="19.140625" style="42" customWidth="1"/>
    <col min="9237" max="9237" width="22.5703125" style="42" customWidth="1"/>
    <col min="9238" max="9238" width="22" style="42" customWidth="1"/>
    <col min="9239" max="9239" width="17.7109375" style="42" customWidth="1"/>
    <col min="9240" max="9240" width="26.28515625" style="42" customWidth="1"/>
    <col min="9241" max="9241" width="18" style="42" customWidth="1"/>
    <col min="9242" max="9242" width="18.7109375" style="42" customWidth="1"/>
    <col min="9243" max="9243" width="18.28515625" style="42" customWidth="1"/>
    <col min="9244" max="9244" width="16.140625" style="42" customWidth="1"/>
    <col min="9245" max="9245" width="14.5703125" style="42" customWidth="1"/>
    <col min="9246" max="9247" width="15.42578125" style="42" customWidth="1"/>
    <col min="9248" max="9248" width="13" style="42" customWidth="1"/>
    <col min="9249" max="9249" width="16.5703125" style="42" customWidth="1"/>
    <col min="9250" max="9250" width="17.42578125" style="42" customWidth="1"/>
    <col min="9251" max="9251" width="15.85546875" style="42" customWidth="1"/>
    <col min="9252" max="9252" width="18.85546875" style="42" customWidth="1"/>
    <col min="9253" max="9253" width="17.85546875" style="42" customWidth="1"/>
    <col min="9254" max="9254" width="15.42578125" style="42" customWidth="1"/>
    <col min="9255" max="9255" width="17.28515625" style="42" customWidth="1"/>
    <col min="9256" max="9256" width="23.5703125" style="42" customWidth="1"/>
    <col min="9257" max="9257" width="14.5703125" style="42" customWidth="1"/>
    <col min="9258" max="9472" width="10.140625" style="42"/>
    <col min="9473" max="9473" width="45.7109375" style="42" customWidth="1"/>
    <col min="9474" max="9474" width="16.28515625" style="42" customWidth="1"/>
    <col min="9475" max="9475" width="75.7109375" style="42" customWidth="1"/>
    <col min="9476" max="9476" width="76.85546875" style="42" customWidth="1"/>
    <col min="9477" max="9477" width="21.7109375" style="42" customWidth="1"/>
    <col min="9478" max="9478" width="12.7109375" style="42" customWidth="1"/>
    <col min="9479" max="9479" width="25.7109375" style="42" customWidth="1"/>
    <col min="9480" max="9481" width="12.7109375" style="42" customWidth="1"/>
    <col min="9482" max="9482" width="18.42578125" style="42" customWidth="1"/>
    <col min="9483" max="9483" width="22" style="42" customWidth="1"/>
    <col min="9484" max="9484" width="13.42578125" style="42" customWidth="1"/>
    <col min="9485" max="9485" width="44.85546875" style="42" customWidth="1"/>
    <col min="9486" max="9486" width="21.85546875" style="42" customWidth="1"/>
    <col min="9487" max="9487" width="33.85546875" style="42" customWidth="1"/>
    <col min="9488" max="9488" width="25.140625" style="42" customWidth="1"/>
    <col min="9489" max="9489" width="31.7109375" style="42" customWidth="1"/>
    <col min="9490" max="9490" width="16" style="42" customWidth="1"/>
    <col min="9491" max="9491" width="23.5703125" style="42" customWidth="1"/>
    <col min="9492" max="9492" width="19.140625" style="42" customWidth="1"/>
    <col min="9493" max="9493" width="22.5703125" style="42" customWidth="1"/>
    <col min="9494" max="9494" width="22" style="42" customWidth="1"/>
    <col min="9495" max="9495" width="17.7109375" style="42" customWidth="1"/>
    <col min="9496" max="9496" width="26.28515625" style="42" customWidth="1"/>
    <col min="9497" max="9497" width="18" style="42" customWidth="1"/>
    <col min="9498" max="9498" width="18.7109375" style="42" customWidth="1"/>
    <col min="9499" max="9499" width="18.28515625" style="42" customWidth="1"/>
    <col min="9500" max="9500" width="16.140625" style="42" customWidth="1"/>
    <col min="9501" max="9501" width="14.5703125" style="42" customWidth="1"/>
    <col min="9502" max="9503" width="15.42578125" style="42" customWidth="1"/>
    <col min="9504" max="9504" width="13" style="42" customWidth="1"/>
    <col min="9505" max="9505" width="16.5703125" style="42" customWidth="1"/>
    <col min="9506" max="9506" width="17.42578125" style="42" customWidth="1"/>
    <col min="9507" max="9507" width="15.85546875" style="42" customWidth="1"/>
    <col min="9508" max="9508" width="18.85546875" style="42" customWidth="1"/>
    <col min="9509" max="9509" width="17.85546875" style="42" customWidth="1"/>
    <col min="9510" max="9510" width="15.42578125" style="42" customWidth="1"/>
    <col min="9511" max="9511" width="17.28515625" style="42" customWidth="1"/>
    <col min="9512" max="9512" width="23.5703125" style="42" customWidth="1"/>
    <col min="9513" max="9513" width="14.5703125" style="42" customWidth="1"/>
    <col min="9514" max="9728" width="10.140625" style="42"/>
    <col min="9729" max="9729" width="45.7109375" style="42" customWidth="1"/>
    <col min="9730" max="9730" width="16.28515625" style="42" customWidth="1"/>
    <col min="9731" max="9731" width="75.7109375" style="42" customWidth="1"/>
    <col min="9732" max="9732" width="76.85546875" style="42" customWidth="1"/>
    <col min="9733" max="9733" width="21.7109375" style="42" customWidth="1"/>
    <col min="9734" max="9734" width="12.7109375" style="42" customWidth="1"/>
    <col min="9735" max="9735" width="25.7109375" style="42" customWidth="1"/>
    <col min="9736" max="9737" width="12.7109375" style="42" customWidth="1"/>
    <col min="9738" max="9738" width="18.42578125" style="42" customWidth="1"/>
    <col min="9739" max="9739" width="22" style="42" customWidth="1"/>
    <col min="9740" max="9740" width="13.42578125" style="42" customWidth="1"/>
    <col min="9741" max="9741" width="44.85546875" style="42" customWidth="1"/>
    <col min="9742" max="9742" width="21.85546875" style="42" customWidth="1"/>
    <col min="9743" max="9743" width="33.85546875" style="42" customWidth="1"/>
    <col min="9744" max="9744" width="25.140625" style="42" customWidth="1"/>
    <col min="9745" max="9745" width="31.7109375" style="42" customWidth="1"/>
    <col min="9746" max="9746" width="16" style="42" customWidth="1"/>
    <col min="9747" max="9747" width="23.5703125" style="42" customWidth="1"/>
    <col min="9748" max="9748" width="19.140625" style="42" customWidth="1"/>
    <col min="9749" max="9749" width="22.5703125" style="42" customWidth="1"/>
    <col min="9750" max="9750" width="22" style="42" customWidth="1"/>
    <col min="9751" max="9751" width="17.7109375" style="42" customWidth="1"/>
    <col min="9752" max="9752" width="26.28515625" style="42" customWidth="1"/>
    <col min="9753" max="9753" width="18" style="42" customWidth="1"/>
    <col min="9754" max="9754" width="18.7109375" style="42" customWidth="1"/>
    <col min="9755" max="9755" width="18.28515625" style="42" customWidth="1"/>
    <col min="9756" max="9756" width="16.140625" style="42" customWidth="1"/>
    <col min="9757" max="9757" width="14.5703125" style="42" customWidth="1"/>
    <col min="9758" max="9759" width="15.42578125" style="42" customWidth="1"/>
    <col min="9760" max="9760" width="13" style="42" customWidth="1"/>
    <col min="9761" max="9761" width="16.5703125" style="42" customWidth="1"/>
    <col min="9762" max="9762" width="17.42578125" style="42" customWidth="1"/>
    <col min="9763" max="9763" width="15.85546875" style="42" customWidth="1"/>
    <col min="9764" max="9764" width="18.85546875" style="42" customWidth="1"/>
    <col min="9765" max="9765" width="17.85546875" style="42" customWidth="1"/>
    <col min="9766" max="9766" width="15.42578125" style="42" customWidth="1"/>
    <col min="9767" max="9767" width="17.28515625" style="42" customWidth="1"/>
    <col min="9768" max="9768" width="23.5703125" style="42" customWidth="1"/>
    <col min="9769" max="9769" width="14.5703125" style="42" customWidth="1"/>
    <col min="9770" max="9984" width="10.140625" style="42"/>
    <col min="9985" max="9985" width="45.7109375" style="42" customWidth="1"/>
    <col min="9986" max="9986" width="16.28515625" style="42" customWidth="1"/>
    <col min="9987" max="9987" width="75.7109375" style="42" customWidth="1"/>
    <col min="9988" max="9988" width="76.85546875" style="42" customWidth="1"/>
    <col min="9989" max="9989" width="21.7109375" style="42" customWidth="1"/>
    <col min="9990" max="9990" width="12.7109375" style="42" customWidth="1"/>
    <col min="9991" max="9991" width="25.7109375" style="42" customWidth="1"/>
    <col min="9992" max="9993" width="12.7109375" style="42" customWidth="1"/>
    <col min="9994" max="9994" width="18.42578125" style="42" customWidth="1"/>
    <col min="9995" max="9995" width="22" style="42" customWidth="1"/>
    <col min="9996" max="9996" width="13.42578125" style="42" customWidth="1"/>
    <col min="9997" max="9997" width="44.85546875" style="42" customWidth="1"/>
    <col min="9998" max="9998" width="21.85546875" style="42" customWidth="1"/>
    <col min="9999" max="9999" width="33.85546875" style="42" customWidth="1"/>
    <col min="10000" max="10000" width="25.140625" style="42" customWidth="1"/>
    <col min="10001" max="10001" width="31.7109375" style="42" customWidth="1"/>
    <col min="10002" max="10002" width="16" style="42" customWidth="1"/>
    <col min="10003" max="10003" width="23.5703125" style="42" customWidth="1"/>
    <col min="10004" max="10004" width="19.140625" style="42" customWidth="1"/>
    <col min="10005" max="10005" width="22.5703125" style="42" customWidth="1"/>
    <col min="10006" max="10006" width="22" style="42" customWidth="1"/>
    <col min="10007" max="10007" width="17.7109375" style="42" customWidth="1"/>
    <col min="10008" max="10008" width="26.28515625" style="42" customWidth="1"/>
    <col min="10009" max="10009" width="18" style="42" customWidth="1"/>
    <col min="10010" max="10010" width="18.7109375" style="42" customWidth="1"/>
    <col min="10011" max="10011" width="18.28515625" style="42" customWidth="1"/>
    <col min="10012" max="10012" width="16.140625" style="42" customWidth="1"/>
    <col min="10013" max="10013" width="14.5703125" style="42" customWidth="1"/>
    <col min="10014" max="10015" width="15.42578125" style="42" customWidth="1"/>
    <col min="10016" max="10016" width="13" style="42" customWidth="1"/>
    <col min="10017" max="10017" width="16.5703125" style="42" customWidth="1"/>
    <col min="10018" max="10018" width="17.42578125" style="42" customWidth="1"/>
    <col min="10019" max="10019" width="15.85546875" style="42" customWidth="1"/>
    <col min="10020" max="10020" width="18.85546875" style="42" customWidth="1"/>
    <col min="10021" max="10021" width="17.85546875" style="42" customWidth="1"/>
    <col min="10022" max="10022" width="15.42578125" style="42" customWidth="1"/>
    <col min="10023" max="10023" width="17.28515625" style="42" customWidth="1"/>
    <col min="10024" max="10024" width="23.5703125" style="42" customWidth="1"/>
    <col min="10025" max="10025" width="14.5703125" style="42" customWidth="1"/>
    <col min="10026" max="10240" width="10.140625" style="42"/>
    <col min="10241" max="10241" width="45.7109375" style="42" customWidth="1"/>
    <col min="10242" max="10242" width="16.28515625" style="42" customWidth="1"/>
    <col min="10243" max="10243" width="75.7109375" style="42" customWidth="1"/>
    <col min="10244" max="10244" width="76.85546875" style="42" customWidth="1"/>
    <col min="10245" max="10245" width="21.7109375" style="42" customWidth="1"/>
    <col min="10246" max="10246" width="12.7109375" style="42" customWidth="1"/>
    <col min="10247" max="10247" width="25.7109375" style="42" customWidth="1"/>
    <col min="10248" max="10249" width="12.7109375" style="42" customWidth="1"/>
    <col min="10250" max="10250" width="18.42578125" style="42" customWidth="1"/>
    <col min="10251" max="10251" width="22" style="42" customWidth="1"/>
    <col min="10252" max="10252" width="13.42578125" style="42" customWidth="1"/>
    <col min="10253" max="10253" width="44.85546875" style="42" customWidth="1"/>
    <col min="10254" max="10254" width="21.85546875" style="42" customWidth="1"/>
    <col min="10255" max="10255" width="33.85546875" style="42" customWidth="1"/>
    <col min="10256" max="10256" width="25.140625" style="42" customWidth="1"/>
    <col min="10257" max="10257" width="31.7109375" style="42" customWidth="1"/>
    <col min="10258" max="10258" width="16" style="42" customWidth="1"/>
    <col min="10259" max="10259" width="23.5703125" style="42" customWidth="1"/>
    <col min="10260" max="10260" width="19.140625" style="42" customWidth="1"/>
    <col min="10261" max="10261" width="22.5703125" style="42" customWidth="1"/>
    <col min="10262" max="10262" width="22" style="42" customWidth="1"/>
    <col min="10263" max="10263" width="17.7109375" style="42" customWidth="1"/>
    <col min="10264" max="10264" width="26.28515625" style="42" customWidth="1"/>
    <col min="10265" max="10265" width="18" style="42" customWidth="1"/>
    <col min="10266" max="10266" width="18.7109375" style="42" customWidth="1"/>
    <col min="10267" max="10267" width="18.28515625" style="42" customWidth="1"/>
    <col min="10268" max="10268" width="16.140625" style="42" customWidth="1"/>
    <col min="10269" max="10269" width="14.5703125" style="42" customWidth="1"/>
    <col min="10270" max="10271" width="15.42578125" style="42" customWidth="1"/>
    <col min="10272" max="10272" width="13" style="42" customWidth="1"/>
    <col min="10273" max="10273" width="16.5703125" style="42" customWidth="1"/>
    <col min="10274" max="10274" width="17.42578125" style="42" customWidth="1"/>
    <col min="10275" max="10275" width="15.85546875" style="42" customWidth="1"/>
    <col min="10276" max="10276" width="18.85546875" style="42" customWidth="1"/>
    <col min="10277" max="10277" width="17.85546875" style="42" customWidth="1"/>
    <col min="10278" max="10278" width="15.42578125" style="42" customWidth="1"/>
    <col min="10279" max="10279" width="17.28515625" style="42" customWidth="1"/>
    <col min="10280" max="10280" width="23.5703125" style="42" customWidth="1"/>
    <col min="10281" max="10281" width="14.5703125" style="42" customWidth="1"/>
    <col min="10282" max="10496" width="10.140625" style="42"/>
    <col min="10497" max="10497" width="45.7109375" style="42" customWidth="1"/>
    <col min="10498" max="10498" width="16.28515625" style="42" customWidth="1"/>
    <col min="10499" max="10499" width="75.7109375" style="42" customWidth="1"/>
    <col min="10500" max="10500" width="76.85546875" style="42" customWidth="1"/>
    <col min="10501" max="10501" width="21.7109375" style="42" customWidth="1"/>
    <col min="10502" max="10502" width="12.7109375" style="42" customWidth="1"/>
    <col min="10503" max="10503" width="25.7109375" style="42" customWidth="1"/>
    <col min="10504" max="10505" width="12.7109375" style="42" customWidth="1"/>
    <col min="10506" max="10506" width="18.42578125" style="42" customWidth="1"/>
    <col min="10507" max="10507" width="22" style="42" customWidth="1"/>
    <col min="10508" max="10508" width="13.42578125" style="42" customWidth="1"/>
    <col min="10509" max="10509" width="44.85546875" style="42" customWidth="1"/>
    <col min="10510" max="10510" width="21.85546875" style="42" customWidth="1"/>
    <col min="10511" max="10511" width="33.85546875" style="42" customWidth="1"/>
    <col min="10512" max="10512" width="25.140625" style="42" customWidth="1"/>
    <col min="10513" max="10513" width="31.7109375" style="42" customWidth="1"/>
    <col min="10514" max="10514" width="16" style="42" customWidth="1"/>
    <col min="10515" max="10515" width="23.5703125" style="42" customWidth="1"/>
    <col min="10516" max="10516" width="19.140625" style="42" customWidth="1"/>
    <col min="10517" max="10517" width="22.5703125" style="42" customWidth="1"/>
    <col min="10518" max="10518" width="22" style="42" customWidth="1"/>
    <col min="10519" max="10519" width="17.7109375" style="42" customWidth="1"/>
    <col min="10520" max="10520" width="26.28515625" style="42" customWidth="1"/>
    <col min="10521" max="10521" width="18" style="42" customWidth="1"/>
    <col min="10522" max="10522" width="18.7109375" style="42" customWidth="1"/>
    <col min="10523" max="10523" width="18.28515625" style="42" customWidth="1"/>
    <col min="10524" max="10524" width="16.140625" style="42" customWidth="1"/>
    <col min="10525" max="10525" width="14.5703125" style="42" customWidth="1"/>
    <col min="10526" max="10527" width="15.42578125" style="42" customWidth="1"/>
    <col min="10528" max="10528" width="13" style="42" customWidth="1"/>
    <col min="10529" max="10529" width="16.5703125" style="42" customWidth="1"/>
    <col min="10530" max="10530" width="17.42578125" style="42" customWidth="1"/>
    <col min="10531" max="10531" width="15.85546875" style="42" customWidth="1"/>
    <col min="10532" max="10532" width="18.85546875" style="42" customWidth="1"/>
    <col min="10533" max="10533" width="17.85546875" style="42" customWidth="1"/>
    <col min="10534" max="10534" width="15.42578125" style="42" customWidth="1"/>
    <col min="10535" max="10535" width="17.28515625" style="42" customWidth="1"/>
    <col min="10536" max="10536" width="23.5703125" style="42" customWidth="1"/>
    <col min="10537" max="10537" width="14.5703125" style="42" customWidth="1"/>
    <col min="10538" max="10752" width="10.140625" style="42"/>
    <col min="10753" max="10753" width="45.7109375" style="42" customWidth="1"/>
    <col min="10754" max="10754" width="16.28515625" style="42" customWidth="1"/>
    <col min="10755" max="10755" width="75.7109375" style="42" customWidth="1"/>
    <col min="10756" max="10756" width="76.85546875" style="42" customWidth="1"/>
    <col min="10757" max="10757" width="21.7109375" style="42" customWidth="1"/>
    <col min="10758" max="10758" width="12.7109375" style="42" customWidth="1"/>
    <col min="10759" max="10759" width="25.7109375" style="42" customWidth="1"/>
    <col min="10760" max="10761" width="12.7109375" style="42" customWidth="1"/>
    <col min="10762" max="10762" width="18.42578125" style="42" customWidth="1"/>
    <col min="10763" max="10763" width="22" style="42" customWidth="1"/>
    <col min="10764" max="10764" width="13.42578125" style="42" customWidth="1"/>
    <col min="10765" max="10765" width="44.85546875" style="42" customWidth="1"/>
    <col min="10766" max="10766" width="21.85546875" style="42" customWidth="1"/>
    <col min="10767" max="10767" width="33.85546875" style="42" customWidth="1"/>
    <col min="10768" max="10768" width="25.140625" style="42" customWidth="1"/>
    <col min="10769" max="10769" width="31.7109375" style="42" customWidth="1"/>
    <col min="10770" max="10770" width="16" style="42" customWidth="1"/>
    <col min="10771" max="10771" width="23.5703125" style="42" customWidth="1"/>
    <col min="10772" max="10772" width="19.140625" style="42" customWidth="1"/>
    <col min="10773" max="10773" width="22.5703125" style="42" customWidth="1"/>
    <col min="10774" max="10774" width="22" style="42" customWidth="1"/>
    <col min="10775" max="10775" width="17.7109375" style="42" customWidth="1"/>
    <col min="10776" max="10776" width="26.28515625" style="42" customWidth="1"/>
    <col min="10777" max="10777" width="18" style="42" customWidth="1"/>
    <col min="10778" max="10778" width="18.7109375" style="42" customWidth="1"/>
    <col min="10779" max="10779" width="18.28515625" style="42" customWidth="1"/>
    <col min="10780" max="10780" width="16.140625" style="42" customWidth="1"/>
    <col min="10781" max="10781" width="14.5703125" style="42" customWidth="1"/>
    <col min="10782" max="10783" width="15.42578125" style="42" customWidth="1"/>
    <col min="10784" max="10784" width="13" style="42" customWidth="1"/>
    <col min="10785" max="10785" width="16.5703125" style="42" customWidth="1"/>
    <col min="10786" max="10786" width="17.42578125" style="42" customWidth="1"/>
    <col min="10787" max="10787" width="15.85546875" style="42" customWidth="1"/>
    <col min="10788" max="10788" width="18.85546875" style="42" customWidth="1"/>
    <col min="10789" max="10789" width="17.85546875" style="42" customWidth="1"/>
    <col min="10790" max="10790" width="15.42578125" style="42" customWidth="1"/>
    <col min="10791" max="10791" width="17.28515625" style="42" customWidth="1"/>
    <col min="10792" max="10792" width="23.5703125" style="42" customWidth="1"/>
    <col min="10793" max="10793" width="14.5703125" style="42" customWidth="1"/>
    <col min="10794" max="11008" width="10.140625" style="42"/>
    <col min="11009" max="11009" width="45.7109375" style="42" customWidth="1"/>
    <col min="11010" max="11010" width="16.28515625" style="42" customWidth="1"/>
    <col min="11011" max="11011" width="75.7109375" style="42" customWidth="1"/>
    <col min="11012" max="11012" width="76.85546875" style="42" customWidth="1"/>
    <col min="11013" max="11013" width="21.7109375" style="42" customWidth="1"/>
    <col min="11014" max="11014" width="12.7109375" style="42" customWidth="1"/>
    <col min="11015" max="11015" width="25.7109375" style="42" customWidth="1"/>
    <col min="11016" max="11017" width="12.7109375" style="42" customWidth="1"/>
    <col min="11018" max="11018" width="18.42578125" style="42" customWidth="1"/>
    <col min="11019" max="11019" width="22" style="42" customWidth="1"/>
    <col min="11020" max="11020" width="13.42578125" style="42" customWidth="1"/>
    <col min="11021" max="11021" width="44.85546875" style="42" customWidth="1"/>
    <col min="11022" max="11022" width="21.85546875" style="42" customWidth="1"/>
    <col min="11023" max="11023" width="33.85546875" style="42" customWidth="1"/>
    <col min="11024" max="11024" width="25.140625" style="42" customWidth="1"/>
    <col min="11025" max="11025" width="31.7109375" style="42" customWidth="1"/>
    <col min="11026" max="11026" width="16" style="42" customWidth="1"/>
    <col min="11027" max="11027" width="23.5703125" style="42" customWidth="1"/>
    <col min="11028" max="11028" width="19.140625" style="42" customWidth="1"/>
    <col min="11029" max="11029" width="22.5703125" style="42" customWidth="1"/>
    <col min="11030" max="11030" width="22" style="42" customWidth="1"/>
    <col min="11031" max="11031" width="17.7109375" style="42" customWidth="1"/>
    <col min="11032" max="11032" width="26.28515625" style="42" customWidth="1"/>
    <col min="11033" max="11033" width="18" style="42" customWidth="1"/>
    <col min="11034" max="11034" width="18.7109375" style="42" customWidth="1"/>
    <col min="11035" max="11035" width="18.28515625" style="42" customWidth="1"/>
    <col min="11036" max="11036" width="16.140625" style="42" customWidth="1"/>
    <col min="11037" max="11037" width="14.5703125" style="42" customWidth="1"/>
    <col min="11038" max="11039" width="15.42578125" style="42" customWidth="1"/>
    <col min="11040" max="11040" width="13" style="42" customWidth="1"/>
    <col min="11041" max="11041" width="16.5703125" style="42" customWidth="1"/>
    <col min="11042" max="11042" width="17.42578125" style="42" customWidth="1"/>
    <col min="11043" max="11043" width="15.85546875" style="42" customWidth="1"/>
    <col min="11044" max="11044" width="18.85546875" style="42" customWidth="1"/>
    <col min="11045" max="11045" width="17.85546875" style="42" customWidth="1"/>
    <col min="11046" max="11046" width="15.42578125" style="42" customWidth="1"/>
    <col min="11047" max="11047" width="17.28515625" style="42" customWidth="1"/>
    <col min="11048" max="11048" width="23.5703125" style="42" customWidth="1"/>
    <col min="11049" max="11049" width="14.5703125" style="42" customWidth="1"/>
    <col min="11050" max="11264" width="10.140625" style="42"/>
    <col min="11265" max="11265" width="45.7109375" style="42" customWidth="1"/>
    <col min="11266" max="11266" width="16.28515625" style="42" customWidth="1"/>
    <col min="11267" max="11267" width="75.7109375" style="42" customWidth="1"/>
    <col min="11268" max="11268" width="76.85546875" style="42" customWidth="1"/>
    <col min="11269" max="11269" width="21.7109375" style="42" customWidth="1"/>
    <col min="11270" max="11270" width="12.7109375" style="42" customWidth="1"/>
    <col min="11271" max="11271" width="25.7109375" style="42" customWidth="1"/>
    <col min="11272" max="11273" width="12.7109375" style="42" customWidth="1"/>
    <col min="11274" max="11274" width="18.42578125" style="42" customWidth="1"/>
    <col min="11275" max="11275" width="22" style="42" customWidth="1"/>
    <col min="11276" max="11276" width="13.42578125" style="42" customWidth="1"/>
    <col min="11277" max="11277" width="44.85546875" style="42" customWidth="1"/>
    <col min="11278" max="11278" width="21.85546875" style="42" customWidth="1"/>
    <col min="11279" max="11279" width="33.85546875" style="42" customWidth="1"/>
    <col min="11280" max="11280" width="25.140625" style="42" customWidth="1"/>
    <col min="11281" max="11281" width="31.7109375" style="42" customWidth="1"/>
    <col min="11282" max="11282" width="16" style="42" customWidth="1"/>
    <col min="11283" max="11283" width="23.5703125" style="42" customWidth="1"/>
    <col min="11284" max="11284" width="19.140625" style="42" customWidth="1"/>
    <col min="11285" max="11285" width="22.5703125" style="42" customWidth="1"/>
    <col min="11286" max="11286" width="22" style="42" customWidth="1"/>
    <col min="11287" max="11287" width="17.7109375" style="42" customWidth="1"/>
    <col min="11288" max="11288" width="26.28515625" style="42" customWidth="1"/>
    <col min="11289" max="11289" width="18" style="42" customWidth="1"/>
    <col min="11290" max="11290" width="18.7109375" style="42" customWidth="1"/>
    <col min="11291" max="11291" width="18.28515625" style="42" customWidth="1"/>
    <col min="11292" max="11292" width="16.140625" style="42" customWidth="1"/>
    <col min="11293" max="11293" width="14.5703125" style="42" customWidth="1"/>
    <col min="11294" max="11295" width="15.42578125" style="42" customWidth="1"/>
    <col min="11296" max="11296" width="13" style="42" customWidth="1"/>
    <col min="11297" max="11297" width="16.5703125" style="42" customWidth="1"/>
    <col min="11298" max="11298" width="17.42578125" style="42" customWidth="1"/>
    <col min="11299" max="11299" width="15.85546875" style="42" customWidth="1"/>
    <col min="11300" max="11300" width="18.85546875" style="42" customWidth="1"/>
    <col min="11301" max="11301" width="17.85546875" style="42" customWidth="1"/>
    <col min="11302" max="11302" width="15.42578125" style="42" customWidth="1"/>
    <col min="11303" max="11303" width="17.28515625" style="42" customWidth="1"/>
    <col min="11304" max="11304" width="23.5703125" style="42" customWidth="1"/>
    <col min="11305" max="11305" width="14.5703125" style="42" customWidth="1"/>
    <col min="11306" max="11520" width="10.140625" style="42"/>
    <col min="11521" max="11521" width="45.7109375" style="42" customWidth="1"/>
    <col min="11522" max="11522" width="16.28515625" style="42" customWidth="1"/>
    <col min="11523" max="11523" width="75.7109375" style="42" customWidth="1"/>
    <col min="11524" max="11524" width="76.85546875" style="42" customWidth="1"/>
    <col min="11525" max="11525" width="21.7109375" style="42" customWidth="1"/>
    <col min="11526" max="11526" width="12.7109375" style="42" customWidth="1"/>
    <col min="11527" max="11527" width="25.7109375" style="42" customWidth="1"/>
    <col min="11528" max="11529" width="12.7109375" style="42" customWidth="1"/>
    <col min="11530" max="11530" width="18.42578125" style="42" customWidth="1"/>
    <col min="11531" max="11531" width="22" style="42" customWidth="1"/>
    <col min="11532" max="11532" width="13.42578125" style="42" customWidth="1"/>
    <col min="11533" max="11533" width="44.85546875" style="42" customWidth="1"/>
    <col min="11534" max="11534" width="21.85546875" style="42" customWidth="1"/>
    <col min="11535" max="11535" width="33.85546875" style="42" customWidth="1"/>
    <col min="11536" max="11536" width="25.140625" style="42" customWidth="1"/>
    <col min="11537" max="11537" width="31.7109375" style="42" customWidth="1"/>
    <col min="11538" max="11538" width="16" style="42" customWidth="1"/>
    <col min="11539" max="11539" width="23.5703125" style="42" customWidth="1"/>
    <col min="11540" max="11540" width="19.140625" style="42" customWidth="1"/>
    <col min="11541" max="11541" width="22.5703125" style="42" customWidth="1"/>
    <col min="11542" max="11542" width="22" style="42" customWidth="1"/>
    <col min="11543" max="11543" width="17.7109375" style="42" customWidth="1"/>
    <col min="11544" max="11544" width="26.28515625" style="42" customWidth="1"/>
    <col min="11545" max="11545" width="18" style="42" customWidth="1"/>
    <col min="11546" max="11546" width="18.7109375" style="42" customWidth="1"/>
    <col min="11547" max="11547" width="18.28515625" style="42" customWidth="1"/>
    <col min="11548" max="11548" width="16.140625" style="42" customWidth="1"/>
    <col min="11549" max="11549" width="14.5703125" style="42" customWidth="1"/>
    <col min="11550" max="11551" width="15.42578125" style="42" customWidth="1"/>
    <col min="11552" max="11552" width="13" style="42" customWidth="1"/>
    <col min="11553" max="11553" width="16.5703125" style="42" customWidth="1"/>
    <col min="11554" max="11554" width="17.42578125" style="42" customWidth="1"/>
    <col min="11555" max="11555" width="15.85546875" style="42" customWidth="1"/>
    <col min="11556" max="11556" width="18.85546875" style="42" customWidth="1"/>
    <col min="11557" max="11557" width="17.85546875" style="42" customWidth="1"/>
    <col min="11558" max="11558" width="15.42578125" style="42" customWidth="1"/>
    <col min="11559" max="11559" width="17.28515625" style="42" customWidth="1"/>
    <col min="11560" max="11560" width="23.5703125" style="42" customWidth="1"/>
    <col min="11561" max="11561" width="14.5703125" style="42" customWidth="1"/>
    <col min="11562" max="11776" width="10.140625" style="42"/>
    <col min="11777" max="11777" width="45.7109375" style="42" customWidth="1"/>
    <col min="11778" max="11778" width="16.28515625" style="42" customWidth="1"/>
    <col min="11779" max="11779" width="75.7109375" style="42" customWidth="1"/>
    <col min="11780" max="11780" width="76.85546875" style="42" customWidth="1"/>
    <col min="11781" max="11781" width="21.7109375" style="42" customWidth="1"/>
    <col min="11782" max="11782" width="12.7109375" style="42" customWidth="1"/>
    <col min="11783" max="11783" width="25.7109375" style="42" customWidth="1"/>
    <col min="11784" max="11785" width="12.7109375" style="42" customWidth="1"/>
    <col min="11786" max="11786" width="18.42578125" style="42" customWidth="1"/>
    <col min="11787" max="11787" width="22" style="42" customWidth="1"/>
    <col min="11788" max="11788" width="13.42578125" style="42" customWidth="1"/>
    <col min="11789" max="11789" width="44.85546875" style="42" customWidth="1"/>
    <col min="11790" max="11790" width="21.85546875" style="42" customWidth="1"/>
    <col min="11791" max="11791" width="33.85546875" style="42" customWidth="1"/>
    <col min="11792" max="11792" width="25.140625" style="42" customWidth="1"/>
    <col min="11793" max="11793" width="31.7109375" style="42" customWidth="1"/>
    <col min="11794" max="11794" width="16" style="42" customWidth="1"/>
    <col min="11795" max="11795" width="23.5703125" style="42" customWidth="1"/>
    <col min="11796" max="11796" width="19.140625" style="42" customWidth="1"/>
    <col min="11797" max="11797" width="22.5703125" style="42" customWidth="1"/>
    <col min="11798" max="11798" width="22" style="42" customWidth="1"/>
    <col min="11799" max="11799" width="17.7109375" style="42" customWidth="1"/>
    <col min="11800" max="11800" width="26.28515625" style="42" customWidth="1"/>
    <col min="11801" max="11801" width="18" style="42" customWidth="1"/>
    <col min="11802" max="11802" width="18.7109375" style="42" customWidth="1"/>
    <col min="11803" max="11803" width="18.28515625" style="42" customWidth="1"/>
    <col min="11804" max="11804" width="16.140625" style="42" customWidth="1"/>
    <col min="11805" max="11805" width="14.5703125" style="42" customWidth="1"/>
    <col min="11806" max="11807" width="15.42578125" style="42" customWidth="1"/>
    <col min="11808" max="11808" width="13" style="42" customWidth="1"/>
    <col min="11809" max="11809" width="16.5703125" style="42" customWidth="1"/>
    <col min="11810" max="11810" width="17.42578125" style="42" customWidth="1"/>
    <col min="11811" max="11811" width="15.85546875" style="42" customWidth="1"/>
    <col min="11812" max="11812" width="18.85546875" style="42" customWidth="1"/>
    <col min="11813" max="11813" width="17.85546875" style="42" customWidth="1"/>
    <col min="11814" max="11814" width="15.42578125" style="42" customWidth="1"/>
    <col min="11815" max="11815" width="17.28515625" style="42" customWidth="1"/>
    <col min="11816" max="11816" width="23.5703125" style="42" customWidth="1"/>
    <col min="11817" max="11817" width="14.5703125" style="42" customWidth="1"/>
    <col min="11818" max="12032" width="10.140625" style="42"/>
    <col min="12033" max="12033" width="45.7109375" style="42" customWidth="1"/>
    <col min="12034" max="12034" width="16.28515625" style="42" customWidth="1"/>
    <col min="12035" max="12035" width="75.7109375" style="42" customWidth="1"/>
    <col min="12036" max="12036" width="76.85546875" style="42" customWidth="1"/>
    <col min="12037" max="12037" width="21.7109375" style="42" customWidth="1"/>
    <col min="12038" max="12038" width="12.7109375" style="42" customWidth="1"/>
    <col min="12039" max="12039" width="25.7109375" style="42" customWidth="1"/>
    <col min="12040" max="12041" width="12.7109375" style="42" customWidth="1"/>
    <col min="12042" max="12042" width="18.42578125" style="42" customWidth="1"/>
    <col min="12043" max="12043" width="22" style="42" customWidth="1"/>
    <col min="12044" max="12044" width="13.42578125" style="42" customWidth="1"/>
    <col min="12045" max="12045" width="44.85546875" style="42" customWidth="1"/>
    <col min="12046" max="12046" width="21.85546875" style="42" customWidth="1"/>
    <col min="12047" max="12047" width="33.85546875" style="42" customWidth="1"/>
    <col min="12048" max="12048" width="25.140625" style="42" customWidth="1"/>
    <col min="12049" max="12049" width="31.7109375" style="42" customWidth="1"/>
    <col min="12050" max="12050" width="16" style="42" customWidth="1"/>
    <col min="12051" max="12051" width="23.5703125" style="42" customWidth="1"/>
    <col min="12052" max="12052" width="19.140625" style="42" customWidth="1"/>
    <col min="12053" max="12053" width="22.5703125" style="42" customWidth="1"/>
    <col min="12054" max="12054" width="22" style="42" customWidth="1"/>
    <col min="12055" max="12055" width="17.7109375" style="42" customWidth="1"/>
    <col min="12056" max="12056" width="26.28515625" style="42" customWidth="1"/>
    <col min="12057" max="12057" width="18" style="42" customWidth="1"/>
    <col min="12058" max="12058" width="18.7109375" style="42" customWidth="1"/>
    <col min="12059" max="12059" width="18.28515625" style="42" customWidth="1"/>
    <col min="12060" max="12060" width="16.140625" style="42" customWidth="1"/>
    <col min="12061" max="12061" width="14.5703125" style="42" customWidth="1"/>
    <col min="12062" max="12063" width="15.42578125" style="42" customWidth="1"/>
    <col min="12064" max="12064" width="13" style="42" customWidth="1"/>
    <col min="12065" max="12065" width="16.5703125" style="42" customWidth="1"/>
    <col min="12066" max="12066" width="17.42578125" style="42" customWidth="1"/>
    <col min="12067" max="12067" width="15.85546875" style="42" customWidth="1"/>
    <col min="12068" max="12068" width="18.85546875" style="42" customWidth="1"/>
    <col min="12069" max="12069" width="17.85546875" style="42" customWidth="1"/>
    <col min="12070" max="12070" width="15.42578125" style="42" customWidth="1"/>
    <col min="12071" max="12071" width="17.28515625" style="42" customWidth="1"/>
    <col min="12072" max="12072" width="23.5703125" style="42" customWidth="1"/>
    <col min="12073" max="12073" width="14.5703125" style="42" customWidth="1"/>
    <col min="12074" max="12288" width="10.140625" style="42"/>
    <col min="12289" max="12289" width="45.7109375" style="42" customWidth="1"/>
    <col min="12290" max="12290" width="16.28515625" style="42" customWidth="1"/>
    <col min="12291" max="12291" width="75.7109375" style="42" customWidth="1"/>
    <col min="12292" max="12292" width="76.85546875" style="42" customWidth="1"/>
    <col min="12293" max="12293" width="21.7109375" style="42" customWidth="1"/>
    <col min="12294" max="12294" width="12.7109375" style="42" customWidth="1"/>
    <col min="12295" max="12295" width="25.7109375" style="42" customWidth="1"/>
    <col min="12296" max="12297" width="12.7109375" style="42" customWidth="1"/>
    <col min="12298" max="12298" width="18.42578125" style="42" customWidth="1"/>
    <col min="12299" max="12299" width="22" style="42" customWidth="1"/>
    <col min="12300" max="12300" width="13.42578125" style="42" customWidth="1"/>
    <col min="12301" max="12301" width="44.85546875" style="42" customWidth="1"/>
    <col min="12302" max="12302" width="21.85546875" style="42" customWidth="1"/>
    <col min="12303" max="12303" width="33.85546875" style="42" customWidth="1"/>
    <col min="12304" max="12304" width="25.140625" style="42" customWidth="1"/>
    <col min="12305" max="12305" width="31.7109375" style="42" customWidth="1"/>
    <col min="12306" max="12306" width="16" style="42" customWidth="1"/>
    <col min="12307" max="12307" width="23.5703125" style="42" customWidth="1"/>
    <col min="12308" max="12308" width="19.140625" style="42" customWidth="1"/>
    <col min="12309" max="12309" width="22.5703125" style="42" customWidth="1"/>
    <col min="12310" max="12310" width="22" style="42" customWidth="1"/>
    <col min="12311" max="12311" width="17.7109375" style="42" customWidth="1"/>
    <col min="12312" max="12312" width="26.28515625" style="42" customWidth="1"/>
    <col min="12313" max="12313" width="18" style="42" customWidth="1"/>
    <col min="12314" max="12314" width="18.7109375" style="42" customWidth="1"/>
    <col min="12315" max="12315" width="18.28515625" style="42" customWidth="1"/>
    <col min="12316" max="12316" width="16.140625" style="42" customWidth="1"/>
    <col min="12317" max="12317" width="14.5703125" style="42" customWidth="1"/>
    <col min="12318" max="12319" width="15.42578125" style="42" customWidth="1"/>
    <col min="12320" max="12320" width="13" style="42" customWidth="1"/>
    <col min="12321" max="12321" width="16.5703125" style="42" customWidth="1"/>
    <col min="12322" max="12322" width="17.42578125" style="42" customWidth="1"/>
    <col min="12323" max="12323" width="15.85546875" style="42" customWidth="1"/>
    <col min="12324" max="12324" width="18.85546875" style="42" customWidth="1"/>
    <col min="12325" max="12325" width="17.85546875" style="42" customWidth="1"/>
    <col min="12326" max="12326" width="15.42578125" style="42" customWidth="1"/>
    <col min="12327" max="12327" width="17.28515625" style="42" customWidth="1"/>
    <col min="12328" max="12328" width="23.5703125" style="42" customWidth="1"/>
    <col min="12329" max="12329" width="14.5703125" style="42" customWidth="1"/>
    <col min="12330" max="12544" width="10.140625" style="42"/>
    <col min="12545" max="12545" width="45.7109375" style="42" customWidth="1"/>
    <col min="12546" max="12546" width="16.28515625" style="42" customWidth="1"/>
    <col min="12547" max="12547" width="75.7109375" style="42" customWidth="1"/>
    <col min="12548" max="12548" width="76.85546875" style="42" customWidth="1"/>
    <col min="12549" max="12549" width="21.7109375" style="42" customWidth="1"/>
    <col min="12550" max="12550" width="12.7109375" style="42" customWidth="1"/>
    <col min="12551" max="12551" width="25.7109375" style="42" customWidth="1"/>
    <col min="12552" max="12553" width="12.7109375" style="42" customWidth="1"/>
    <col min="12554" max="12554" width="18.42578125" style="42" customWidth="1"/>
    <col min="12555" max="12555" width="22" style="42" customWidth="1"/>
    <col min="12556" max="12556" width="13.42578125" style="42" customWidth="1"/>
    <col min="12557" max="12557" width="44.85546875" style="42" customWidth="1"/>
    <col min="12558" max="12558" width="21.85546875" style="42" customWidth="1"/>
    <col min="12559" max="12559" width="33.85546875" style="42" customWidth="1"/>
    <col min="12560" max="12560" width="25.140625" style="42" customWidth="1"/>
    <col min="12561" max="12561" width="31.7109375" style="42" customWidth="1"/>
    <col min="12562" max="12562" width="16" style="42" customWidth="1"/>
    <col min="12563" max="12563" width="23.5703125" style="42" customWidth="1"/>
    <col min="12564" max="12564" width="19.140625" style="42" customWidth="1"/>
    <col min="12565" max="12565" width="22.5703125" style="42" customWidth="1"/>
    <col min="12566" max="12566" width="22" style="42" customWidth="1"/>
    <col min="12567" max="12567" width="17.7109375" style="42" customWidth="1"/>
    <col min="12568" max="12568" width="26.28515625" style="42" customWidth="1"/>
    <col min="12569" max="12569" width="18" style="42" customWidth="1"/>
    <col min="12570" max="12570" width="18.7109375" style="42" customWidth="1"/>
    <col min="12571" max="12571" width="18.28515625" style="42" customWidth="1"/>
    <col min="12572" max="12572" width="16.140625" style="42" customWidth="1"/>
    <col min="12573" max="12573" width="14.5703125" style="42" customWidth="1"/>
    <col min="12574" max="12575" width="15.42578125" style="42" customWidth="1"/>
    <col min="12576" max="12576" width="13" style="42" customWidth="1"/>
    <col min="12577" max="12577" width="16.5703125" style="42" customWidth="1"/>
    <col min="12578" max="12578" width="17.42578125" style="42" customWidth="1"/>
    <col min="12579" max="12579" width="15.85546875" style="42" customWidth="1"/>
    <col min="12580" max="12580" width="18.85546875" style="42" customWidth="1"/>
    <col min="12581" max="12581" width="17.85546875" style="42" customWidth="1"/>
    <col min="12582" max="12582" width="15.42578125" style="42" customWidth="1"/>
    <col min="12583" max="12583" width="17.28515625" style="42" customWidth="1"/>
    <col min="12584" max="12584" width="23.5703125" style="42" customWidth="1"/>
    <col min="12585" max="12585" width="14.5703125" style="42" customWidth="1"/>
    <col min="12586" max="12800" width="10.140625" style="42"/>
    <col min="12801" max="12801" width="45.7109375" style="42" customWidth="1"/>
    <col min="12802" max="12802" width="16.28515625" style="42" customWidth="1"/>
    <col min="12803" max="12803" width="75.7109375" style="42" customWidth="1"/>
    <col min="12804" max="12804" width="76.85546875" style="42" customWidth="1"/>
    <col min="12805" max="12805" width="21.7109375" style="42" customWidth="1"/>
    <col min="12806" max="12806" width="12.7109375" style="42" customWidth="1"/>
    <col min="12807" max="12807" width="25.7109375" style="42" customWidth="1"/>
    <col min="12808" max="12809" width="12.7109375" style="42" customWidth="1"/>
    <col min="12810" max="12810" width="18.42578125" style="42" customWidth="1"/>
    <col min="12811" max="12811" width="22" style="42" customWidth="1"/>
    <col min="12812" max="12812" width="13.42578125" style="42" customWidth="1"/>
    <col min="12813" max="12813" width="44.85546875" style="42" customWidth="1"/>
    <col min="12814" max="12814" width="21.85546875" style="42" customWidth="1"/>
    <col min="12815" max="12815" width="33.85546875" style="42" customWidth="1"/>
    <col min="12816" max="12816" width="25.140625" style="42" customWidth="1"/>
    <col min="12817" max="12817" width="31.7109375" style="42" customWidth="1"/>
    <col min="12818" max="12818" width="16" style="42" customWidth="1"/>
    <col min="12819" max="12819" width="23.5703125" style="42" customWidth="1"/>
    <col min="12820" max="12820" width="19.140625" style="42" customWidth="1"/>
    <col min="12821" max="12821" width="22.5703125" style="42" customWidth="1"/>
    <col min="12822" max="12822" width="22" style="42" customWidth="1"/>
    <col min="12823" max="12823" width="17.7109375" style="42" customWidth="1"/>
    <col min="12824" max="12824" width="26.28515625" style="42" customWidth="1"/>
    <col min="12825" max="12825" width="18" style="42" customWidth="1"/>
    <col min="12826" max="12826" width="18.7109375" style="42" customWidth="1"/>
    <col min="12827" max="12827" width="18.28515625" style="42" customWidth="1"/>
    <col min="12828" max="12828" width="16.140625" style="42" customWidth="1"/>
    <col min="12829" max="12829" width="14.5703125" style="42" customWidth="1"/>
    <col min="12830" max="12831" width="15.42578125" style="42" customWidth="1"/>
    <col min="12832" max="12832" width="13" style="42" customWidth="1"/>
    <col min="12833" max="12833" width="16.5703125" style="42" customWidth="1"/>
    <col min="12834" max="12834" width="17.42578125" style="42" customWidth="1"/>
    <col min="12835" max="12835" width="15.85546875" style="42" customWidth="1"/>
    <col min="12836" max="12836" width="18.85546875" style="42" customWidth="1"/>
    <col min="12837" max="12837" width="17.85546875" style="42" customWidth="1"/>
    <col min="12838" max="12838" width="15.42578125" style="42" customWidth="1"/>
    <col min="12839" max="12839" width="17.28515625" style="42" customWidth="1"/>
    <col min="12840" max="12840" width="23.5703125" style="42" customWidth="1"/>
    <col min="12841" max="12841" width="14.5703125" style="42" customWidth="1"/>
    <col min="12842" max="13056" width="10.140625" style="42"/>
    <col min="13057" max="13057" width="45.7109375" style="42" customWidth="1"/>
    <col min="13058" max="13058" width="16.28515625" style="42" customWidth="1"/>
    <col min="13059" max="13059" width="75.7109375" style="42" customWidth="1"/>
    <col min="13060" max="13060" width="76.85546875" style="42" customWidth="1"/>
    <col min="13061" max="13061" width="21.7109375" style="42" customWidth="1"/>
    <col min="13062" max="13062" width="12.7109375" style="42" customWidth="1"/>
    <col min="13063" max="13063" width="25.7109375" style="42" customWidth="1"/>
    <col min="13064" max="13065" width="12.7109375" style="42" customWidth="1"/>
    <col min="13066" max="13066" width="18.42578125" style="42" customWidth="1"/>
    <col min="13067" max="13067" width="22" style="42" customWidth="1"/>
    <col min="13068" max="13068" width="13.42578125" style="42" customWidth="1"/>
    <col min="13069" max="13069" width="44.85546875" style="42" customWidth="1"/>
    <col min="13070" max="13070" width="21.85546875" style="42" customWidth="1"/>
    <col min="13071" max="13071" width="33.85546875" style="42" customWidth="1"/>
    <col min="13072" max="13072" width="25.140625" style="42" customWidth="1"/>
    <col min="13073" max="13073" width="31.7109375" style="42" customWidth="1"/>
    <col min="13074" max="13074" width="16" style="42" customWidth="1"/>
    <col min="13075" max="13075" width="23.5703125" style="42" customWidth="1"/>
    <col min="13076" max="13076" width="19.140625" style="42" customWidth="1"/>
    <col min="13077" max="13077" width="22.5703125" style="42" customWidth="1"/>
    <col min="13078" max="13078" width="22" style="42" customWidth="1"/>
    <col min="13079" max="13079" width="17.7109375" style="42" customWidth="1"/>
    <col min="13080" max="13080" width="26.28515625" style="42" customWidth="1"/>
    <col min="13081" max="13081" width="18" style="42" customWidth="1"/>
    <col min="13082" max="13082" width="18.7109375" style="42" customWidth="1"/>
    <col min="13083" max="13083" width="18.28515625" style="42" customWidth="1"/>
    <col min="13084" max="13084" width="16.140625" style="42" customWidth="1"/>
    <col min="13085" max="13085" width="14.5703125" style="42" customWidth="1"/>
    <col min="13086" max="13087" width="15.42578125" style="42" customWidth="1"/>
    <col min="13088" max="13088" width="13" style="42" customWidth="1"/>
    <col min="13089" max="13089" width="16.5703125" style="42" customWidth="1"/>
    <col min="13090" max="13090" width="17.42578125" style="42" customWidth="1"/>
    <col min="13091" max="13091" width="15.85546875" style="42" customWidth="1"/>
    <col min="13092" max="13092" width="18.85546875" style="42" customWidth="1"/>
    <col min="13093" max="13093" width="17.85546875" style="42" customWidth="1"/>
    <col min="13094" max="13094" width="15.42578125" style="42" customWidth="1"/>
    <col min="13095" max="13095" width="17.28515625" style="42" customWidth="1"/>
    <col min="13096" max="13096" width="23.5703125" style="42" customWidth="1"/>
    <col min="13097" max="13097" width="14.5703125" style="42" customWidth="1"/>
    <col min="13098" max="13312" width="10.140625" style="42"/>
    <col min="13313" max="13313" width="45.7109375" style="42" customWidth="1"/>
    <col min="13314" max="13314" width="16.28515625" style="42" customWidth="1"/>
    <col min="13315" max="13315" width="75.7109375" style="42" customWidth="1"/>
    <col min="13316" max="13316" width="76.85546875" style="42" customWidth="1"/>
    <col min="13317" max="13317" width="21.7109375" style="42" customWidth="1"/>
    <col min="13318" max="13318" width="12.7109375" style="42" customWidth="1"/>
    <col min="13319" max="13319" width="25.7109375" style="42" customWidth="1"/>
    <col min="13320" max="13321" width="12.7109375" style="42" customWidth="1"/>
    <col min="13322" max="13322" width="18.42578125" style="42" customWidth="1"/>
    <col min="13323" max="13323" width="22" style="42" customWidth="1"/>
    <col min="13324" max="13324" width="13.42578125" style="42" customWidth="1"/>
    <col min="13325" max="13325" width="44.85546875" style="42" customWidth="1"/>
    <col min="13326" max="13326" width="21.85546875" style="42" customWidth="1"/>
    <col min="13327" max="13327" width="33.85546875" style="42" customWidth="1"/>
    <col min="13328" max="13328" width="25.140625" style="42" customWidth="1"/>
    <col min="13329" max="13329" width="31.7109375" style="42" customWidth="1"/>
    <col min="13330" max="13330" width="16" style="42" customWidth="1"/>
    <col min="13331" max="13331" width="23.5703125" style="42" customWidth="1"/>
    <col min="13332" max="13332" width="19.140625" style="42" customWidth="1"/>
    <col min="13333" max="13333" width="22.5703125" style="42" customWidth="1"/>
    <col min="13334" max="13334" width="22" style="42" customWidth="1"/>
    <col min="13335" max="13335" width="17.7109375" style="42" customWidth="1"/>
    <col min="13336" max="13336" width="26.28515625" style="42" customWidth="1"/>
    <col min="13337" max="13337" width="18" style="42" customWidth="1"/>
    <col min="13338" max="13338" width="18.7109375" style="42" customWidth="1"/>
    <col min="13339" max="13339" width="18.28515625" style="42" customWidth="1"/>
    <col min="13340" max="13340" width="16.140625" style="42" customWidth="1"/>
    <col min="13341" max="13341" width="14.5703125" style="42" customWidth="1"/>
    <col min="13342" max="13343" width="15.42578125" style="42" customWidth="1"/>
    <col min="13344" max="13344" width="13" style="42" customWidth="1"/>
    <col min="13345" max="13345" width="16.5703125" style="42" customWidth="1"/>
    <col min="13346" max="13346" width="17.42578125" style="42" customWidth="1"/>
    <col min="13347" max="13347" width="15.85546875" style="42" customWidth="1"/>
    <col min="13348" max="13348" width="18.85546875" style="42" customWidth="1"/>
    <col min="13349" max="13349" width="17.85546875" style="42" customWidth="1"/>
    <col min="13350" max="13350" width="15.42578125" style="42" customWidth="1"/>
    <col min="13351" max="13351" width="17.28515625" style="42" customWidth="1"/>
    <col min="13352" max="13352" width="23.5703125" style="42" customWidth="1"/>
    <col min="13353" max="13353" width="14.5703125" style="42" customWidth="1"/>
    <col min="13354" max="13568" width="10.140625" style="42"/>
    <col min="13569" max="13569" width="45.7109375" style="42" customWidth="1"/>
    <col min="13570" max="13570" width="16.28515625" style="42" customWidth="1"/>
    <col min="13571" max="13571" width="75.7109375" style="42" customWidth="1"/>
    <col min="13572" max="13572" width="76.85546875" style="42" customWidth="1"/>
    <col min="13573" max="13573" width="21.7109375" style="42" customWidth="1"/>
    <col min="13574" max="13574" width="12.7109375" style="42" customWidth="1"/>
    <col min="13575" max="13575" width="25.7109375" style="42" customWidth="1"/>
    <col min="13576" max="13577" width="12.7109375" style="42" customWidth="1"/>
    <col min="13578" max="13578" width="18.42578125" style="42" customWidth="1"/>
    <col min="13579" max="13579" width="22" style="42" customWidth="1"/>
    <col min="13580" max="13580" width="13.42578125" style="42" customWidth="1"/>
    <col min="13581" max="13581" width="44.85546875" style="42" customWidth="1"/>
    <col min="13582" max="13582" width="21.85546875" style="42" customWidth="1"/>
    <col min="13583" max="13583" width="33.85546875" style="42" customWidth="1"/>
    <col min="13584" max="13584" width="25.140625" style="42" customWidth="1"/>
    <col min="13585" max="13585" width="31.7109375" style="42" customWidth="1"/>
    <col min="13586" max="13586" width="16" style="42" customWidth="1"/>
    <col min="13587" max="13587" width="23.5703125" style="42" customWidth="1"/>
    <col min="13588" max="13588" width="19.140625" style="42" customWidth="1"/>
    <col min="13589" max="13589" width="22.5703125" style="42" customWidth="1"/>
    <col min="13590" max="13590" width="22" style="42" customWidth="1"/>
    <col min="13591" max="13591" width="17.7109375" style="42" customWidth="1"/>
    <col min="13592" max="13592" width="26.28515625" style="42" customWidth="1"/>
    <col min="13593" max="13593" width="18" style="42" customWidth="1"/>
    <col min="13594" max="13594" width="18.7109375" style="42" customWidth="1"/>
    <col min="13595" max="13595" width="18.28515625" style="42" customWidth="1"/>
    <col min="13596" max="13596" width="16.140625" style="42" customWidth="1"/>
    <col min="13597" max="13597" width="14.5703125" style="42" customWidth="1"/>
    <col min="13598" max="13599" width="15.42578125" style="42" customWidth="1"/>
    <col min="13600" max="13600" width="13" style="42" customWidth="1"/>
    <col min="13601" max="13601" width="16.5703125" style="42" customWidth="1"/>
    <col min="13602" max="13602" width="17.42578125" style="42" customWidth="1"/>
    <col min="13603" max="13603" width="15.85546875" style="42" customWidth="1"/>
    <col min="13604" max="13604" width="18.85546875" style="42" customWidth="1"/>
    <col min="13605" max="13605" width="17.85546875" style="42" customWidth="1"/>
    <col min="13606" max="13606" width="15.42578125" style="42" customWidth="1"/>
    <col min="13607" max="13607" width="17.28515625" style="42" customWidth="1"/>
    <col min="13608" max="13608" width="23.5703125" style="42" customWidth="1"/>
    <col min="13609" max="13609" width="14.5703125" style="42" customWidth="1"/>
    <col min="13610" max="13824" width="10.140625" style="42"/>
    <col min="13825" max="13825" width="45.7109375" style="42" customWidth="1"/>
    <col min="13826" max="13826" width="16.28515625" style="42" customWidth="1"/>
    <col min="13827" max="13827" width="75.7109375" style="42" customWidth="1"/>
    <col min="13828" max="13828" width="76.85546875" style="42" customWidth="1"/>
    <col min="13829" max="13829" width="21.7109375" style="42" customWidth="1"/>
    <col min="13830" max="13830" width="12.7109375" style="42" customWidth="1"/>
    <col min="13831" max="13831" width="25.7109375" style="42" customWidth="1"/>
    <col min="13832" max="13833" width="12.7109375" style="42" customWidth="1"/>
    <col min="13834" max="13834" width="18.42578125" style="42" customWidth="1"/>
    <col min="13835" max="13835" width="22" style="42" customWidth="1"/>
    <col min="13836" max="13836" width="13.42578125" style="42" customWidth="1"/>
    <col min="13837" max="13837" width="44.85546875" style="42" customWidth="1"/>
    <col min="13838" max="13838" width="21.85546875" style="42" customWidth="1"/>
    <col min="13839" max="13839" width="33.85546875" style="42" customWidth="1"/>
    <col min="13840" max="13840" width="25.140625" style="42" customWidth="1"/>
    <col min="13841" max="13841" width="31.7109375" style="42" customWidth="1"/>
    <col min="13842" max="13842" width="16" style="42" customWidth="1"/>
    <col min="13843" max="13843" width="23.5703125" style="42" customWidth="1"/>
    <col min="13844" max="13844" width="19.140625" style="42" customWidth="1"/>
    <col min="13845" max="13845" width="22.5703125" style="42" customWidth="1"/>
    <col min="13846" max="13846" width="22" style="42" customWidth="1"/>
    <col min="13847" max="13847" width="17.7109375" style="42" customWidth="1"/>
    <col min="13848" max="13848" width="26.28515625" style="42" customWidth="1"/>
    <col min="13849" max="13849" width="18" style="42" customWidth="1"/>
    <col min="13850" max="13850" width="18.7109375" style="42" customWidth="1"/>
    <col min="13851" max="13851" width="18.28515625" style="42" customWidth="1"/>
    <col min="13852" max="13852" width="16.140625" style="42" customWidth="1"/>
    <col min="13853" max="13853" width="14.5703125" style="42" customWidth="1"/>
    <col min="13854" max="13855" width="15.42578125" style="42" customWidth="1"/>
    <col min="13856" max="13856" width="13" style="42" customWidth="1"/>
    <col min="13857" max="13857" width="16.5703125" style="42" customWidth="1"/>
    <col min="13858" max="13858" width="17.42578125" style="42" customWidth="1"/>
    <col min="13859" max="13859" width="15.85546875" style="42" customWidth="1"/>
    <col min="13860" max="13860" width="18.85546875" style="42" customWidth="1"/>
    <col min="13861" max="13861" width="17.85546875" style="42" customWidth="1"/>
    <col min="13862" max="13862" width="15.42578125" style="42" customWidth="1"/>
    <col min="13863" max="13863" width="17.28515625" style="42" customWidth="1"/>
    <col min="13864" max="13864" width="23.5703125" style="42" customWidth="1"/>
    <col min="13865" max="13865" width="14.5703125" style="42" customWidth="1"/>
    <col min="13866" max="14080" width="10.140625" style="42"/>
    <col min="14081" max="14081" width="45.7109375" style="42" customWidth="1"/>
    <col min="14082" max="14082" width="16.28515625" style="42" customWidth="1"/>
    <col min="14083" max="14083" width="75.7109375" style="42" customWidth="1"/>
    <col min="14084" max="14084" width="76.85546875" style="42" customWidth="1"/>
    <col min="14085" max="14085" width="21.7109375" style="42" customWidth="1"/>
    <col min="14086" max="14086" width="12.7109375" style="42" customWidth="1"/>
    <col min="14087" max="14087" width="25.7109375" style="42" customWidth="1"/>
    <col min="14088" max="14089" width="12.7109375" style="42" customWidth="1"/>
    <col min="14090" max="14090" width="18.42578125" style="42" customWidth="1"/>
    <col min="14091" max="14091" width="22" style="42" customWidth="1"/>
    <col min="14092" max="14092" width="13.42578125" style="42" customWidth="1"/>
    <col min="14093" max="14093" width="44.85546875" style="42" customWidth="1"/>
    <col min="14094" max="14094" width="21.85546875" style="42" customWidth="1"/>
    <col min="14095" max="14095" width="33.85546875" style="42" customWidth="1"/>
    <col min="14096" max="14096" width="25.140625" style="42" customWidth="1"/>
    <col min="14097" max="14097" width="31.7109375" style="42" customWidth="1"/>
    <col min="14098" max="14098" width="16" style="42" customWidth="1"/>
    <col min="14099" max="14099" width="23.5703125" style="42" customWidth="1"/>
    <col min="14100" max="14100" width="19.140625" style="42" customWidth="1"/>
    <col min="14101" max="14101" width="22.5703125" style="42" customWidth="1"/>
    <col min="14102" max="14102" width="22" style="42" customWidth="1"/>
    <col min="14103" max="14103" width="17.7109375" style="42" customWidth="1"/>
    <col min="14104" max="14104" width="26.28515625" style="42" customWidth="1"/>
    <col min="14105" max="14105" width="18" style="42" customWidth="1"/>
    <col min="14106" max="14106" width="18.7109375" style="42" customWidth="1"/>
    <col min="14107" max="14107" width="18.28515625" style="42" customWidth="1"/>
    <col min="14108" max="14108" width="16.140625" style="42" customWidth="1"/>
    <col min="14109" max="14109" width="14.5703125" style="42" customWidth="1"/>
    <col min="14110" max="14111" width="15.42578125" style="42" customWidth="1"/>
    <col min="14112" max="14112" width="13" style="42" customWidth="1"/>
    <col min="14113" max="14113" width="16.5703125" style="42" customWidth="1"/>
    <col min="14114" max="14114" width="17.42578125" style="42" customWidth="1"/>
    <col min="14115" max="14115" width="15.85546875" style="42" customWidth="1"/>
    <col min="14116" max="14116" width="18.85546875" style="42" customWidth="1"/>
    <col min="14117" max="14117" width="17.85546875" style="42" customWidth="1"/>
    <col min="14118" max="14118" width="15.42578125" style="42" customWidth="1"/>
    <col min="14119" max="14119" width="17.28515625" style="42" customWidth="1"/>
    <col min="14120" max="14120" width="23.5703125" style="42" customWidth="1"/>
    <col min="14121" max="14121" width="14.5703125" style="42" customWidth="1"/>
    <col min="14122" max="14336" width="10.140625" style="42"/>
    <col min="14337" max="14337" width="45.7109375" style="42" customWidth="1"/>
    <col min="14338" max="14338" width="16.28515625" style="42" customWidth="1"/>
    <col min="14339" max="14339" width="75.7109375" style="42" customWidth="1"/>
    <col min="14340" max="14340" width="76.85546875" style="42" customWidth="1"/>
    <col min="14341" max="14341" width="21.7109375" style="42" customWidth="1"/>
    <col min="14342" max="14342" width="12.7109375" style="42" customWidth="1"/>
    <col min="14343" max="14343" width="25.7109375" style="42" customWidth="1"/>
    <col min="14344" max="14345" width="12.7109375" style="42" customWidth="1"/>
    <col min="14346" max="14346" width="18.42578125" style="42" customWidth="1"/>
    <col min="14347" max="14347" width="22" style="42" customWidth="1"/>
    <col min="14348" max="14348" width="13.42578125" style="42" customWidth="1"/>
    <col min="14349" max="14349" width="44.85546875" style="42" customWidth="1"/>
    <col min="14350" max="14350" width="21.85546875" style="42" customWidth="1"/>
    <col min="14351" max="14351" width="33.85546875" style="42" customWidth="1"/>
    <col min="14352" max="14352" width="25.140625" style="42" customWidth="1"/>
    <col min="14353" max="14353" width="31.7109375" style="42" customWidth="1"/>
    <col min="14354" max="14354" width="16" style="42" customWidth="1"/>
    <col min="14355" max="14355" width="23.5703125" style="42" customWidth="1"/>
    <col min="14356" max="14356" width="19.140625" style="42" customWidth="1"/>
    <col min="14357" max="14357" width="22.5703125" style="42" customWidth="1"/>
    <col min="14358" max="14358" width="22" style="42" customWidth="1"/>
    <col min="14359" max="14359" width="17.7109375" style="42" customWidth="1"/>
    <col min="14360" max="14360" width="26.28515625" style="42" customWidth="1"/>
    <col min="14361" max="14361" width="18" style="42" customWidth="1"/>
    <col min="14362" max="14362" width="18.7109375" style="42" customWidth="1"/>
    <col min="14363" max="14363" width="18.28515625" style="42" customWidth="1"/>
    <col min="14364" max="14364" width="16.140625" style="42" customWidth="1"/>
    <col min="14365" max="14365" width="14.5703125" style="42" customWidth="1"/>
    <col min="14366" max="14367" width="15.42578125" style="42" customWidth="1"/>
    <col min="14368" max="14368" width="13" style="42" customWidth="1"/>
    <col min="14369" max="14369" width="16.5703125" style="42" customWidth="1"/>
    <col min="14370" max="14370" width="17.42578125" style="42" customWidth="1"/>
    <col min="14371" max="14371" width="15.85546875" style="42" customWidth="1"/>
    <col min="14372" max="14372" width="18.85546875" style="42" customWidth="1"/>
    <col min="14373" max="14373" width="17.85546875" style="42" customWidth="1"/>
    <col min="14374" max="14374" width="15.42578125" style="42" customWidth="1"/>
    <col min="14375" max="14375" width="17.28515625" style="42" customWidth="1"/>
    <col min="14376" max="14376" width="23.5703125" style="42" customWidth="1"/>
    <col min="14377" max="14377" width="14.5703125" style="42" customWidth="1"/>
    <col min="14378" max="14592" width="10.140625" style="42"/>
    <col min="14593" max="14593" width="45.7109375" style="42" customWidth="1"/>
    <col min="14594" max="14594" width="16.28515625" style="42" customWidth="1"/>
    <col min="14595" max="14595" width="75.7109375" style="42" customWidth="1"/>
    <col min="14596" max="14596" width="76.85546875" style="42" customWidth="1"/>
    <col min="14597" max="14597" width="21.7109375" style="42" customWidth="1"/>
    <col min="14598" max="14598" width="12.7109375" style="42" customWidth="1"/>
    <col min="14599" max="14599" width="25.7109375" style="42" customWidth="1"/>
    <col min="14600" max="14601" width="12.7109375" style="42" customWidth="1"/>
    <col min="14602" max="14602" width="18.42578125" style="42" customWidth="1"/>
    <col min="14603" max="14603" width="22" style="42" customWidth="1"/>
    <col min="14604" max="14604" width="13.42578125" style="42" customWidth="1"/>
    <col min="14605" max="14605" width="44.85546875" style="42" customWidth="1"/>
    <col min="14606" max="14606" width="21.85546875" style="42" customWidth="1"/>
    <col min="14607" max="14607" width="33.85546875" style="42" customWidth="1"/>
    <col min="14608" max="14608" width="25.140625" style="42" customWidth="1"/>
    <col min="14609" max="14609" width="31.7109375" style="42" customWidth="1"/>
    <col min="14610" max="14610" width="16" style="42" customWidth="1"/>
    <col min="14611" max="14611" width="23.5703125" style="42" customWidth="1"/>
    <col min="14612" max="14612" width="19.140625" style="42" customWidth="1"/>
    <col min="14613" max="14613" width="22.5703125" style="42" customWidth="1"/>
    <col min="14614" max="14614" width="22" style="42" customWidth="1"/>
    <col min="14615" max="14615" width="17.7109375" style="42" customWidth="1"/>
    <col min="14616" max="14616" width="26.28515625" style="42" customWidth="1"/>
    <col min="14617" max="14617" width="18" style="42" customWidth="1"/>
    <col min="14618" max="14618" width="18.7109375" style="42" customWidth="1"/>
    <col min="14619" max="14619" width="18.28515625" style="42" customWidth="1"/>
    <col min="14620" max="14620" width="16.140625" style="42" customWidth="1"/>
    <col min="14621" max="14621" width="14.5703125" style="42" customWidth="1"/>
    <col min="14622" max="14623" width="15.42578125" style="42" customWidth="1"/>
    <col min="14624" max="14624" width="13" style="42" customWidth="1"/>
    <col min="14625" max="14625" width="16.5703125" style="42" customWidth="1"/>
    <col min="14626" max="14626" width="17.42578125" style="42" customWidth="1"/>
    <col min="14627" max="14627" width="15.85546875" style="42" customWidth="1"/>
    <col min="14628" max="14628" width="18.85546875" style="42" customWidth="1"/>
    <col min="14629" max="14629" width="17.85546875" style="42" customWidth="1"/>
    <col min="14630" max="14630" width="15.42578125" style="42" customWidth="1"/>
    <col min="14631" max="14631" width="17.28515625" style="42" customWidth="1"/>
    <col min="14632" max="14632" width="23.5703125" style="42" customWidth="1"/>
    <col min="14633" max="14633" width="14.5703125" style="42" customWidth="1"/>
    <col min="14634" max="14848" width="10.140625" style="42"/>
    <col min="14849" max="14849" width="45.7109375" style="42" customWidth="1"/>
    <col min="14850" max="14850" width="16.28515625" style="42" customWidth="1"/>
    <col min="14851" max="14851" width="75.7109375" style="42" customWidth="1"/>
    <col min="14852" max="14852" width="76.85546875" style="42" customWidth="1"/>
    <col min="14853" max="14853" width="21.7109375" style="42" customWidth="1"/>
    <col min="14854" max="14854" width="12.7109375" style="42" customWidth="1"/>
    <col min="14855" max="14855" width="25.7109375" style="42" customWidth="1"/>
    <col min="14856" max="14857" width="12.7109375" style="42" customWidth="1"/>
    <col min="14858" max="14858" width="18.42578125" style="42" customWidth="1"/>
    <col min="14859" max="14859" width="22" style="42" customWidth="1"/>
    <col min="14860" max="14860" width="13.42578125" style="42" customWidth="1"/>
    <col min="14861" max="14861" width="44.85546875" style="42" customWidth="1"/>
    <col min="14862" max="14862" width="21.85546875" style="42" customWidth="1"/>
    <col min="14863" max="14863" width="33.85546875" style="42" customWidth="1"/>
    <col min="14864" max="14864" width="25.140625" style="42" customWidth="1"/>
    <col min="14865" max="14865" width="31.7109375" style="42" customWidth="1"/>
    <col min="14866" max="14866" width="16" style="42" customWidth="1"/>
    <col min="14867" max="14867" width="23.5703125" style="42" customWidth="1"/>
    <col min="14868" max="14868" width="19.140625" style="42" customWidth="1"/>
    <col min="14869" max="14869" width="22.5703125" style="42" customWidth="1"/>
    <col min="14870" max="14870" width="22" style="42" customWidth="1"/>
    <col min="14871" max="14871" width="17.7109375" style="42" customWidth="1"/>
    <col min="14872" max="14872" width="26.28515625" style="42" customWidth="1"/>
    <col min="14873" max="14873" width="18" style="42" customWidth="1"/>
    <col min="14874" max="14874" width="18.7109375" style="42" customWidth="1"/>
    <col min="14875" max="14875" width="18.28515625" style="42" customWidth="1"/>
    <col min="14876" max="14876" width="16.140625" style="42" customWidth="1"/>
    <col min="14877" max="14877" width="14.5703125" style="42" customWidth="1"/>
    <col min="14878" max="14879" width="15.42578125" style="42" customWidth="1"/>
    <col min="14880" max="14880" width="13" style="42" customWidth="1"/>
    <col min="14881" max="14881" width="16.5703125" style="42" customWidth="1"/>
    <col min="14882" max="14882" width="17.42578125" style="42" customWidth="1"/>
    <col min="14883" max="14883" width="15.85546875" style="42" customWidth="1"/>
    <col min="14884" max="14884" width="18.85546875" style="42" customWidth="1"/>
    <col min="14885" max="14885" width="17.85546875" style="42" customWidth="1"/>
    <col min="14886" max="14886" width="15.42578125" style="42" customWidth="1"/>
    <col min="14887" max="14887" width="17.28515625" style="42" customWidth="1"/>
    <col min="14888" max="14888" width="23.5703125" style="42" customWidth="1"/>
    <col min="14889" max="14889" width="14.5703125" style="42" customWidth="1"/>
    <col min="14890" max="15104" width="10.140625" style="42"/>
    <col min="15105" max="15105" width="45.7109375" style="42" customWidth="1"/>
    <col min="15106" max="15106" width="16.28515625" style="42" customWidth="1"/>
    <col min="15107" max="15107" width="75.7109375" style="42" customWidth="1"/>
    <col min="15108" max="15108" width="76.85546875" style="42" customWidth="1"/>
    <col min="15109" max="15109" width="21.7109375" style="42" customWidth="1"/>
    <col min="15110" max="15110" width="12.7109375" style="42" customWidth="1"/>
    <col min="15111" max="15111" width="25.7109375" style="42" customWidth="1"/>
    <col min="15112" max="15113" width="12.7109375" style="42" customWidth="1"/>
    <col min="15114" max="15114" width="18.42578125" style="42" customWidth="1"/>
    <col min="15115" max="15115" width="22" style="42" customWidth="1"/>
    <col min="15116" max="15116" width="13.42578125" style="42" customWidth="1"/>
    <col min="15117" max="15117" width="44.85546875" style="42" customWidth="1"/>
    <col min="15118" max="15118" width="21.85546875" style="42" customWidth="1"/>
    <col min="15119" max="15119" width="33.85546875" style="42" customWidth="1"/>
    <col min="15120" max="15120" width="25.140625" style="42" customWidth="1"/>
    <col min="15121" max="15121" width="31.7109375" style="42" customWidth="1"/>
    <col min="15122" max="15122" width="16" style="42" customWidth="1"/>
    <col min="15123" max="15123" width="23.5703125" style="42" customWidth="1"/>
    <col min="15124" max="15124" width="19.140625" style="42" customWidth="1"/>
    <col min="15125" max="15125" width="22.5703125" style="42" customWidth="1"/>
    <col min="15126" max="15126" width="22" style="42" customWidth="1"/>
    <col min="15127" max="15127" width="17.7109375" style="42" customWidth="1"/>
    <col min="15128" max="15128" width="26.28515625" style="42" customWidth="1"/>
    <col min="15129" max="15129" width="18" style="42" customWidth="1"/>
    <col min="15130" max="15130" width="18.7109375" style="42" customWidth="1"/>
    <col min="15131" max="15131" width="18.28515625" style="42" customWidth="1"/>
    <col min="15132" max="15132" width="16.140625" style="42" customWidth="1"/>
    <col min="15133" max="15133" width="14.5703125" style="42" customWidth="1"/>
    <col min="15134" max="15135" width="15.42578125" style="42" customWidth="1"/>
    <col min="15136" max="15136" width="13" style="42" customWidth="1"/>
    <col min="15137" max="15137" width="16.5703125" style="42" customWidth="1"/>
    <col min="15138" max="15138" width="17.42578125" style="42" customWidth="1"/>
    <col min="15139" max="15139" width="15.85546875" style="42" customWidth="1"/>
    <col min="15140" max="15140" width="18.85546875" style="42" customWidth="1"/>
    <col min="15141" max="15141" width="17.85546875" style="42" customWidth="1"/>
    <col min="15142" max="15142" width="15.42578125" style="42" customWidth="1"/>
    <col min="15143" max="15143" width="17.28515625" style="42" customWidth="1"/>
    <col min="15144" max="15144" width="23.5703125" style="42" customWidth="1"/>
    <col min="15145" max="15145" width="14.5703125" style="42" customWidth="1"/>
    <col min="15146" max="15360" width="10.140625" style="42"/>
    <col min="15361" max="15361" width="45.7109375" style="42" customWidth="1"/>
    <col min="15362" max="15362" width="16.28515625" style="42" customWidth="1"/>
    <col min="15363" max="15363" width="75.7109375" style="42" customWidth="1"/>
    <col min="15364" max="15364" width="76.85546875" style="42" customWidth="1"/>
    <col min="15365" max="15365" width="21.7109375" style="42" customWidth="1"/>
    <col min="15366" max="15366" width="12.7109375" style="42" customWidth="1"/>
    <col min="15367" max="15367" width="25.7109375" style="42" customWidth="1"/>
    <col min="15368" max="15369" width="12.7109375" style="42" customWidth="1"/>
    <col min="15370" max="15370" width="18.42578125" style="42" customWidth="1"/>
    <col min="15371" max="15371" width="22" style="42" customWidth="1"/>
    <col min="15372" max="15372" width="13.42578125" style="42" customWidth="1"/>
    <col min="15373" max="15373" width="44.85546875" style="42" customWidth="1"/>
    <col min="15374" max="15374" width="21.85546875" style="42" customWidth="1"/>
    <col min="15375" max="15375" width="33.85546875" style="42" customWidth="1"/>
    <col min="15376" max="15376" width="25.140625" style="42" customWidth="1"/>
    <col min="15377" max="15377" width="31.7109375" style="42" customWidth="1"/>
    <col min="15378" max="15378" width="16" style="42" customWidth="1"/>
    <col min="15379" max="15379" width="23.5703125" style="42" customWidth="1"/>
    <col min="15380" max="15380" width="19.140625" style="42" customWidth="1"/>
    <col min="15381" max="15381" width="22.5703125" style="42" customWidth="1"/>
    <col min="15382" max="15382" width="22" style="42" customWidth="1"/>
    <col min="15383" max="15383" width="17.7109375" style="42" customWidth="1"/>
    <col min="15384" max="15384" width="26.28515625" style="42" customWidth="1"/>
    <col min="15385" max="15385" width="18" style="42" customWidth="1"/>
    <col min="15386" max="15386" width="18.7109375" style="42" customWidth="1"/>
    <col min="15387" max="15387" width="18.28515625" style="42" customWidth="1"/>
    <col min="15388" max="15388" width="16.140625" style="42" customWidth="1"/>
    <col min="15389" max="15389" width="14.5703125" style="42" customWidth="1"/>
    <col min="15390" max="15391" width="15.42578125" style="42" customWidth="1"/>
    <col min="15392" max="15392" width="13" style="42" customWidth="1"/>
    <col min="15393" max="15393" width="16.5703125" style="42" customWidth="1"/>
    <col min="15394" max="15394" width="17.42578125" style="42" customWidth="1"/>
    <col min="15395" max="15395" width="15.85546875" style="42" customWidth="1"/>
    <col min="15396" max="15396" width="18.85546875" style="42" customWidth="1"/>
    <col min="15397" max="15397" width="17.85546875" style="42" customWidth="1"/>
    <col min="15398" max="15398" width="15.42578125" style="42" customWidth="1"/>
    <col min="15399" max="15399" width="17.28515625" style="42" customWidth="1"/>
    <col min="15400" max="15400" width="23.5703125" style="42" customWidth="1"/>
    <col min="15401" max="15401" width="14.5703125" style="42" customWidth="1"/>
    <col min="15402" max="15616" width="10.140625" style="42"/>
    <col min="15617" max="15617" width="45.7109375" style="42" customWidth="1"/>
    <col min="15618" max="15618" width="16.28515625" style="42" customWidth="1"/>
    <col min="15619" max="15619" width="75.7109375" style="42" customWidth="1"/>
    <col min="15620" max="15620" width="76.85546875" style="42" customWidth="1"/>
    <col min="15621" max="15621" width="21.7109375" style="42" customWidth="1"/>
    <col min="15622" max="15622" width="12.7109375" style="42" customWidth="1"/>
    <col min="15623" max="15623" width="25.7109375" style="42" customWidth="1"/>
    <col min="15624" max="15625" width="12.7109375" style="42" customWidth="1"/>
    <col min="15626" max="15626" width="18.42578125" style="42" customWidth="1"/>
    <col min="15627" max="15627" width="22" style="42" customWidth="1"/>
    <col min="15628" max="15628" width="13.42578125" style="42" customWidth="1"/>
    <col min="15629" max="15629" width="44.85546875" style="42" customWidth="1"/>
    <col min="15630" max="15630" width="21.85546875" style="42" customWidth="1"/>
    <col min="15631" max="15631" width="33.85546875" style="42" customWidth="1"/>
    <col min="15632" max="15632" width="25.140625" style="42" customWidth="1"/>
    <col min="15633" max="15633" width="31.7109375" style="42" customWidth="1"/>
    <col min="15634" max="15634" width="16" style="42" customWidth="1"/>
    <col min="15635" max="15635" width="23.5703125" style="42" customWidth="1"/>
    <col min="15636" max="15636" width="19.140625" style="42" customWidth="1"/>
    <col min="15637" max="15637" width="22.5703125" style="42" customWidth="1"/>
    <col min="15638" max="15638" width="22" style="42" customWidth="1"/>
    <col min="15639" max="15639" width="17.7109375" style="42" customWidth="1"/>
    <col min="15640" max="15640" width="26.28515625" style="42" customWidth="1"/>
    <col min="15641" max="15641" width="18" style="42" customWidth="1"/>
    <col min="15642" max="15642" width="18.7109375" style="42" customWidth="1"/>
    <col min="15643" max="15643" width="18.28515625" style="42" customWidth="1"/>
    <col min="15644" max="15644" width="16.140625" style="42" customWidth="1"/>
    <col min="15645" max="15645" width="14.5703125" style="42" customWidth="1"/>
    <col min="15646" max="15647" width="15.42578125" style="42" customWidth="1"/>
    <col min="15648" max="15648" width="13" style="42" customWidth="1"/>
    <col min="15649" max="15649" width="16.5703125" style="42" customWidth="1"/>
    <col min="15650" max="15650" width="17.42578125" style="42" customWidth="1"/>
    <col min="15651" max="15651" width="15.85546875" style="42" customWidth="1"/>
    <col min="15652" max="15652" width="18.85546875" style="42" customWidth="1"/>
    <col min="15653" max="15653" width="17.85546875" style="42" customWidth="1"/>
    <col min="15654" max="15654" width="15.42578125" style="42" customWidth="1"/>
    <col min="15655" max="15655" width="17.28515625" style="42" customWidth="1"/>
    <col min="15656" max="15656" width="23.5703125" style="42" customWidth="1"/>
    <col min="15657" max="15657" width="14.5703125" style="42" customWidth="1"/>
    <col min="15658" max="15872" width="10.140625" style="42"/>
    <col min="15873" max="15873" width="45.7109375" style="42" customWidth="1"/>
    <col min="15874" max="15874" width="16.28515625" style="42" customWidth="1"/>
    <col min="15875" max="15875" width="75.7109375" style="42" customWidth="1"/>
    <col min="15876" max="15876" width="76.85546875" style="42" customWidth="1"/>
    <col min="15877" max="15877" width="21.7109375" style="42" customWidth="1"/>
    <col min="15878" max="15878" width="12.7109375" style="42" customWidth="1"/>
    <col min="15879" max="15879" width="25.7109375" style="42" customWidth="1"/>
    <col min="15880" max="15881" width="12.7109375" style="42" customWidth="1"/>
    <col min="15882" max="15882" width="18.42578125" style="42" customWidth="1"/>
    <col min="15883" max="15883" width="22" style="42" customWidth="1"/>
    <col min="15884" max="15884" width="13.42578125" style="42" customWidth="1"/>
    <col min="15885" max="15885" width="44.85546875" style="42" customWidth="1"/>
    <col min="15886" max="15886" width="21.85546875" style="42" customWidth="1"/>
    <col min="15887" max="15887" width="33.85546875" style="42" customWidth="1"/>
    <col min="15888" max="15888" width="25.140625" style="42" customWidth="1"/>
    <col min="15889" max="15889" width="31.7109375" style="42" customWidth="1"/>
    <col min="15890" max="15890" width="16" style="42" customWidth="1"/>
    <col min="15891" max="15891" width="23.5703125" style="42" customWidth="1"/>
    <col min="15892" max="15892" width="19.140625" style="42" customWidth="1"/>
    <col min="15893" max="15893" width="22.5703125" style="42" customWidth="1"/>
    <col min="15894" max="15894" width="22" style="42" customWidth="1"/>
    <col min="15895" max="15895" width="17.7109375" style="42" customWidth="1"/>
    <col min="15896" max="15896" width="26.28515625" style="42" customWidth="1"/>
    <col min="15897" max="15897" width="18" style="42" customWidth="1"/>
    <col min="15898" max="15898" width="18.7109375" style="42" customWidth="1"/>
    <col min="15899" max="15899" width="18.28515625" style="42" customWidth="1"/>
    <col min="15900" max="15900" width="16.140625" style="42" customWidth="1"/>
    <col min="15901" max="15901" width="14.5703125" style="42" customWidth="1"/>
    <col min="15902" max="15903" width="15.42578125" style="42" customWidth="1"/>
    <col min="15904" max="15904" width="13" style="42" customWidth="1"/>
    <col min="15905" max="15905" width="16.5703125" style="42" customWidth="1"/>
    <col min="15906" max="15906" width="17.42578125" style="42" customWidth="1"/>
    <col min="15907" max="15907" width="15.85546875" style="42" customWidth="1"/>
    <col min="15908" max="15908" width="18.85546875" style="42" customWidth="1"/>
    <col min="15909" max="15909" width="17.85546875" style="42" customWidth="1"/>
    <col min="15910" max="15910" width="15.42578125" style="42" customWidth="1"/>
    <col min="15911" max="15911" width="17.28515625" style="42" customWidth="1"/>
    <col min="15912" max="15912" width="23.5703125" style="42" customWidth="1"/>
    <col min="15913" max="15913" width="14.5703125" style="42" customWidth="1"/>
    <col min="15914" max="16128" width="10.140625" style="42"/>
    <col min="16129" max="16129" width="45.7109375" style="42" customWidth="1"/>
    <col min="16130" max="16130" width="16.28515625" style="42" customWidth="1"/>
    <col min="16131" max="16131" width="75.7109375" style="42" customWidth="1"/>
    <col min="16132" max="16132" width="76.85546875" style="42" customWidth="1"/>
    <col min="16133" max="16133" width="21.7109375" style="42" customWidth="1"/>
    <col min="16134" max="16134" width="12.7109375" style="42" customWidth="1"/>
    <col min="16135" max="16135" width="25.7109375" style="42" customWidth="1"/>
    <col min="16136" max="16137" width="12.7109375" style="42" customWidth="1"/>
    <col min="16138" max="16138" width="18.42578125" style="42" customWidth="1"/>
    <col min="16139" max="16139" width="22" style="42" customWidth="1"/>
    <col min="16140" max="16140" width="13.42578125" style="42" customWidth="1"/>
    <col min="16141" max="16141" width="44.85546875" style="42" customWidth="1"/>
    <col min="16142" max="16142" width="21.85546875" style="42" customWidth="1"/>
    <col min="16143" max="16143" width="33.85546875" style="42" customWidth="1"/>
    <col min="16144" max="16144" width="25.140625" style="42" customWidth="1"/>
    <col min="16145" max="16145" width="31.7109375" style="42" customWidth="1"/>
    <col min="16146" max="16146" width="16" style="42" customWidth="1"/>
    <col min="16147" max="16147" width="23.5703125" style="42" customWidth="1"/>
    <col min="16148" max="16148" width="19.140625" style="42" customWidth="1"/>
    <col min="16149" max="16149" width="22.5703125" style="42" customWidth="1"/>
    <col min="16150" max="16150" width="22" style="42" customWidth="1"/>
    <col min="16151" max="16151" width="17.7109375" style="42" customWidth="1"/>
    <col min="16152" max="16152" width="26.28515625" style="42" customWidth="1"/>
    <col min="16153" max="16153" width="18" style="42" customWidth="1"/>
    <col min="16154" max="16154" width="18.7109375" style="42" customWidth="1"/>
    <col min="16155" max="16155" width="18.28515625" style="42" customWidth="1"/>
    <col min="16156" max="16156" width="16.140625" style="42" customWidth="1"/>
    <col min="16157" max="16157" width="14.5703125" style="42" customWidth="1"/>
    <col min="16158" max="16159" width="15.42578125" style="42" customWidth="1"/>
    <col min="16160" max="16160" width="13" style="42" customWidth="1"/>
    <col min="16161" max="16161" width="16.5703125" style="42" customWidth="1"/>
    <col min="16162" max="16162" width="17.42578125" style="42" customWidth="1"/>
    <col min="16163" max="16163" width="15.85546875" style="42" customWidth="1"/>
    <col min="16164" max="16164" width="18.85546875" style="42" customWidth="1"/>
    <col min="16165" max="16165" width="17.85546875" style="42" customWidth="1"/>
    <col min="16166" max="16166" width="15.42578125" style="42" customWidth="1"/>
    <col min="16167" max="16167" width="17.28515625" style="42" customWidth="1"/>
    <col min="16168" max="16168" width="23.5703125" style="42" customWidth="1"/>
    <col min="16169" max="16169" width="14.5703125" style="42" customWidth="1"/>
    <col min="16170" max="16384" width="10.140625" style="42"/>
  </cols>
  <sheetData>
    <row r="1" spans="2:41" s="1" customFormat="1" ht="45" x14ac:dyDescent="0.6">
      <c r="B1" s="893" t="s">
        <v>0</v>
      </c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  <c r="O1" s="893"/>
      <c r="P1" s="893"/>
      <c r="Q1" s="893"/>
      <c r="R1" s="893"/>
      <c r="S1" s="893"/>
      <c r="T1" s="893"/>
      <c r="U1" s="893"/>
      <c r="V1" s="893"/>
      <c r="W1" s="893"/>
      <c r="X1" s="893"/>
      <c r="Y1" s="893"/>
      <c r="Z1" s="893"/>
      <c r="AA1" s="893"/>
      <c r="AB1" s="893"/>
      <c r="AC1" s="893"/>
      <c r="AD1" s="893"/>
      <c r="AE1" s="893"/>
      <c r="AF1" s="893"/>
      <c r="AG1" s="893"/>
      <c r="AH1" s="893"/>
      <c r="AI1" s="893"/>
      <c r="AJ1" s="893"/>
      <c r="AK1" s="893"/>
      <c r="AL1" s="893"/>
      <c r="AM1" s="893"/>
      <c r="AN1" s="893"/>
      <c r="AO1" s="893"/>
    </row>
    <row r="2" spans="2:41" s="1" customFormat="1" ht="15.75" customHeight="1" x14ac:dyDescent="0.55000000000000004">
      <c r="D2" s="2"/>
      <c r="E2" s="3"/>
      <c r="F2" s="4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41" s="1" customFormat="1" ht="66" customHeight="1" x14ac:dyDescent="0.55000000000000004">
      <c r="B3" s="894" t="s">
        <v>1</v>
      </c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C3" s="894"/>
      <c r="AD3" s="894"/>
      <c r="AE3" s="894"/>
      <c r="AF3" s="894"/>
      <c r="AG3" s="894"/>
      <c r="AH3" s="894"/>
      <c r="AI3" s="894"/>
      <c r="AJ3" s="894"/>
      <c r="AK3" s="894"/>
      <c r="AL3" s="894"/>
      <c r="AM3" s="894"/>
      <c r="AN3" s="894"/>
      <c r="AO3" s="894"/>
    </row>
    <row r="4" spans="2:41" s="1" customFormat="1" ht="50.25" customHeight="1" x14ac:dyDescent="0.55000000000000004">
      <c r="B4" s="895" t="s">
        <v>2</v>
      </c>
      <c r="C4" s="895"/>
      <c r="D4" s="895"/>
      <c r="E4" s="895"/>
      <c r="F4" s="895"/>
      <c r="G4" s="895"/>
      <c r="H4" s="895"/>
      <c r="I4" s="895"/>
      <c r="J4" s="895"/>
      <c r="K4" s="895"/>
      <c r="L4" s="895"/>
      <c r="M4" s="895"/>
      <c r="N4" s="895"/>
      <c r="O4" s="895"/>
      <c r="P4" s="895"/>
      <c r="Q4" s="895"/>
      <c r="R4" s="895"/>
      <c r="S4" s="895"/>
      <c r="T4" s="895"/>
      <c r="U4" s="895"/>
      <c r="V4" s="895"/>
      <c r="W4" s="895"/>
      <c r="X4" s="895"/>
      <c r="Y4" s="895"/>
      <c r="Z4" s="895"/>
      <c r="AA4" s="895"/>
      <c r="AB4" s="895"/>
      <c r="AC4" s="895"/>
      <c r="AD4" s="895"/>
      <c r="AE4" s="895"/>
      <c r="AF4" s="895"/>
      <c r="AG4" s="895"/>
      <c r="AH4" s="895"/>
      <c r="AI4" s="895"/>
      <c r="AJ4" s="895"/>
      <c r="AK4" s="895"/>
      <c r="AL4" s="895"/>
      <c r="AM4" s="895"/>
      <c r="AN4" s="895"/>
      <c r="AO4" s="895"/>
    </row>
    <row r="5" spans="2:41" s="1" customFormat="1" ht="53.25" customHeight="1" x14ac:dyDescent="0.55000000000000004">
      <c r="C5" s="896" t="s">
        <v>3</v>
      </c>
      <c r="D5" s="896"/>
      <c r="E5" s="7"/>
      <c r="F5" s="897" t="s">
        <v>4</v>
      </c>
      <c r="G5" s="897"/>
      <c r="H5" s="897"/>
      <c r="I5" s="897"/>
      <c r="J5" s="897"/>
      <c r="K5" s="897"/>
      <c r="L5" s="897"/>
      <c r="M5" s="897"/>
      <c r="N5" s="897"/>
      <c r="O5" s="897"/>
      <c r="P5" s="897"/>
      <c r="Q5" s="897"/>
      <c r="R5" s="897"/>
      <c r="S5" s="897"/>
      <c r="T5" s="897"/>
      <c r="U5" s="897"/>
      <c r="V5" s="897"/>
      <c r="W5" s="897"/>
      <c r="X5" s="897"/>
      <c r="Y5" s="897"/>
      <c r="Z5" s="897"/>
      <c r="AA5" s="897"/>
      <c r="AB5" s="897"/>
      <c r="AC5" s="897"/>
      <c r="AD5" s="897"/>
    </row>
    <row r="6" spans="2:41" s="1" customFormat="1" ht="89.25" customHeight="1" x14ac:dyDescent="0.6">
      <c r="C6" s="898" t="s">
        <v>5</v>
      </c>
      <c r="D6" s="899"/>
      <c r="E6" s="899"/>
      <c r="F6" s="8" t="s">
        <v>6</v>
      </c>
      <c r="G6" s="9"/>
      <c r="H6" s="10"/>
      <c r="I6" s="10"/>
      <c r="J6" s="10"/>
      <c r="K6" s="10"/>
      <c r="L6" s="11" t="s">
        <v>7</v>
      </c>
      <c r="M6" s="12" t="s">
        <v>8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4"/>
      <c r="AB6" s="15"/>
      <c r="AC6" s="16"/>
      <c r="AD6" s="17" t="s">
        <v>9</v>
      </c>
      <c r="AE6" s="18"/>
      <c r="AF6" s="19"/>
      <c r="AG6" s="19"/>
      <c r="AH6" s="19"/>
      <c r="AI6" s="900" t="s">
        <v>10</v>
      </c>
      <c r="AJ6" s="900"/>
      <c r="AK6" s="900"/>
      <c r="AL6" s="900"/>
      <c r="AM6" s="900"/>
      <c r="AN6" s="900"/>
      <c r="AO6" s="900"/>
    </row>
    <row r="7" spans="2:41" s="1" customFormat="1" ht="109.5" customHeight="1" x14ac:dyDescent="0.6">
      <c r="E7" s="20"/>
      <c r="F7" s="906" t="s">
        <v>11</v>
      </c>
      <c r="G7" s="906"/>
      <c r="H7" s="906"/>
      <c r="I7" s="906"/>
      <c r="J7" s="906"/>
      <c r="K7" s="906"/>
      <c r="L7" s="11" t="s">
        <v>7</v>
      </c>
      <c r="M7" s="21" t="s">
        <v>12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3"/>
      <c r="AB7" s="24"/>
      <c r="AC7" s="16"/>
      <c r="AD7" s="17" t="s">
        <v>13</v>
      </c>
      <c r="AE7" s="19"/>
      <c r="AF7" s="19"/>
      <c r="AG7" s="19"/>
      <c r="AH7" s="19"/>
      <c r="AI7" s="907" t="s">
        <v>14</v>
      </c>
      <c r="AJ7" s="907"/>
      <c r="AK7" s="907"/>
      <c r="AL7" s="907"/>
      <c r="AM7" s="907"/>
      <c r="AN7" s="907"/>
      <c r="AO7" s="907"/>
    </row>
    <row r="8" spans="2:41" s="1" customFormat="1" ht="52.5" customHeight="1" x14ac:dyDescent="0.6">
      <c r="C8" s="25" t="s">
        <v>15</v>
      </c>
      <c r="D8" s="26"/>
      <c r="E8" s="27"/>
      <c r="F8" s="28" t="s">
        <v>16</v>
      </c>
      <c r="G8" s="29"/>
      <c r="H8" s="10"/>
      <c r="I8" s="10"/>
      <c r="J8" s="10"/>
      <c r="K8" s="10"/>
      <c r="L8" s="11" t="s">
        <v>7</v>
      </c>
      <c r="M8" s="21" t="s">
        <v>17</v>
      </c>
      <c r="N8" s="30"/>
      <c r="O8" s="30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14"/>
      <c r="AB8" s="31"/>
      <c r="AC8" s="16"/>
      <c r="AD8" s="32" t="s">
        <v>18</v>
      </c>
      <c r="AE8" s="19"/>
      <c r="AF8" s="19"/>
      <c r="AG8" s="19"/>
      <c r="AH8" s="19"/>
      <c r="AI8" s="908" t="s">
        <v>19</v>
      </c>
      <c r="AJ8" s="908"/>
      <c r="AK8" s="908"/>
      <c r="AL8" s="908"/>
      <c r="AM8" s="908"/>
      <c r="AN8" s="908"/>
      <c r="AO8" s="908"/>
    </row>
    <row r="9" spans="2:41" s="1" customFormat="1" ht="92.25" customHeight="1" x14ac:dyDescent="0.6">
      <c r="C9" s="909" t="s">
        <v>20</v>
      </c>
      <c r="D9" s="909"/>
      <c r="E9" s="2"/>
      <c r="F9" s="28" t="s">
        <v>21</v>
      </c>
      <c r="G9" s="29"/>
      <c r="H9" s="10"/>
      <c r="I9" s="10"/>
      <c r="J9" s="10"/>
      <c r="K9" s="10"/>
      <c r="L9" s="11" t="s">
        <v>7</v>
      </c>
      <c r="M9" s="21" t="s">
        <v>22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3"/>
      <c r="AB9" s="24"/>
      <c r="AC9" s="14"/>
      <c r="AD9" s="32" t="s">
        <v>23</v>
      </c>
      <c r="AE9" s="19"/>
      <c r="AF9" s="19"/>
      <c r="AG9" s="19"/>
      <c r="AH9" s="19"/>
      <c r="AI9" s="910" t="s">
        <v>24</v>
      </c>
      <c r="AJ9" s="910"/>
      <c r="AK9" s="910"/>
      <c r="AL9" s="910"/>
      <c r="AM9" s="910"/>
      <c r="AN9" s="910"/>
      <c r="AO9" s="910"/>
    </row>
    <row r="10" spans="2:41" s="1" customFormat="1" ht="53.25" customHeight="1" x14ac:dyDescent="0.6">
      <c r="C10" s="33"/>
      <c r="D10" s="33"/>
      <c r="E10" s="34"/>
      <c r="F10" s="28"/>
      <c r="G10" s="29"/>
      <c r="H10" s="10"/>
      <c r="I10" s="10"/>
      <c r="J10" s="10"/>
      <c r="K10" s="10"/>
      <c r="L10" s="35"/>
      <c r="M10" s="36" t="s">
        <v>25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8"/>
      <c r="AB10" s="39"/>
      <c r="AC10" s="38"/>
      <c r="AD10" s="39"/>
      <c r="AE10" s="40"/>
      <c r="AF10" s="40"/>
      <c r="AG10" s="40"/>
      <c r="AH10" s="40"/>
      <c r="AI10" s="41"/>
      <c r="AJ10" s="41"/>
      <c r="AK10" s="41"/>
      <c r="AL10" s="41"/>
      <c r="AM10" s="41"/>
      <c r="AN10" s="41"/>
      <c r="AO10" s="41"/>
    </row>
    <row r="11" spans="2:41" ht="42" customHeight="1" x14ac:dyDescent="0.5">
      <c r="C11" s="43"/>
      <c r="D11" s="43"/>
      <c r="E11" s="44"/>
      <c r="F11" s="45"/>
      <c r="G11" s="46"/>
      <c r="H11" s="47"/>
      <c r="I11" s="47"/>
      <c r="J11" s="47"/>
      <c r="K11" s="47"/>
      <c r="L11" s="48"/>
      <c r="M11" s="49"/>
      <c r="N11" s="50"/>
      <c r="O11" s="50"/>
      <c r="P11" s="50"/>
      <c r="Q11" s="50"/>
      <c r="R11" s="50"/>
      <c r="S11" s="51"/>
      <c r="T11" s="51"/>
      <c r="U11" s="51"/>
      <c r="V11" s="50"/>
      <c r="W11" s="50"/>
      <c r="X11" s="50"/>
      <c r="Y11" s="52"/>
      <c r="Z11" s="53"/>
      <c r="AA11" s="54"/>
      <c r="AB11" s="53"/>
      <c r="AC11" s="54"/>
      <c r="AD11" s="55"/>
      <c r="AE11" s="55"/>
      <c r="AF11" s="55"/>
      <c r="AG11" s="55"/>
      <c r="AH11" s="56"/>
      <c r="AI11" s="56"/>
      <c r="AJ11" s="56"/>
      <c r="AK11" s="56"/>
      <c r="AL11" s="56"/>
      <c r="AM11" s="56"/>
      <c r="AN11" s="56"/>
    </row>
    <row r="12" spans="2:41" ht="30" customHeight="1" thickBot="1" x14ac:dyDescent="0.45">
      <c r="D12" s="44"/>
      <c r="E12" s="44"/>
      <c r="F12" s="57"/>
      <c r="J12" s="59"/>
      <c r="K12" s="60"/>
      <c r="L12" s="61"/>
      <c r="S12" s="42"/>
      <c r="T12" s="42"/>
      <c r="U12" s="42"/>
      <c r="V12" s="42"/>
      <c r="W12" s="42"/>
      <c r="X12" s="42"/>
    </row>
    <row r="13" spans="2:41" s="62" customFormat="1" ht="98.25" customHeight="1" thickBot="1" x14ac:dyDescent="0.3">
      <c r="B13" s="878" t="s">
        <v>26</v>
      </c>
      <c r="C13" s="880" t="s">
        <v>27</v>
      </c>
      <c r="D13" s="881"/>
      <c r="E13" s="882"/>
      <c r="F13" s="886" t="s">
        <v>28</v>
      </c>
      <c r="G13" s="886"/>
      <c r="H13" s="886"/>
      <c r="I13" s="886"/>
      <c r="J13" s="886"/>
      <c r="K13" s="886"/>
      <c r="L13" s="886"/>
      <c r="M13" s="886"/>
      <c r="N13" s="888" t="s">
        <v>29</v>
      </c>
      <c r="O13" s="888"/>
      <c r="P13" s="890" t="s">
        <v>30</v>
      </c>
      <c r="Q13" s="890"/>
      <c r="R13" s="890"/>
      <c r="S13" s="890"/>
      <c r="T13" s="890"/>
      <c r="U13" s="890"/>
      <c r="V13" s="890"/>
      <c r="W13" s="890"/>
      <c r="X13" s="911" t="s">
        <v>31</v>
      </c>
      <c r="Y13" s="913" t="s">
        <v>32</v>
      </c>
      <c r="Z13" s="913"/>
      <c r="AA13" s="913"/>
      <c r="AB13" s="913"/>
      <c r="AC13" s="913"/>
      <c r="AD13" s="913"/>
      <c r="AE13" s="913"/>
      <c r="AF13" s="913"/>
      <c r="AG13" s="915" t="s">
        <v>33</v>
      </c>
      <c r="AH13" s="915"/>
      <c r="AI13" s="915"/>
      <c r="AJ13" s="915"/>
      <c r="AK13" s="915"/>
      <c r="AL13" s="915"/>
      <c r="AM13" s="915"/>
      <c r="AN13" s="916"/>
    </row>
    <row r="14" spans="2:41" s="62" customFormat="1" ht="55.5" customHeight="1" thickBot="1" x14ac:dyDescent="0.3">
      <c r="B14" s="879"/>
      <c r="C14" s="883"/>
      <c r="D14" s="884"/>
      <c r="E14" s="885"/>
      <c r="F14" s="887"/>
      <c r="G14" s="887"/>
      <c r="H14" s="887"/>
      <c r="I14" s="887"/>
      <c r="J14" s="887"/>
      <c r="K14" s="887"/>
      <c r="L14" s="887"/>
      <c r="M14" s="887"/>
      <c r="N14" s="889"/>
      <c r="O14" s="889"/>
      <c r="P14" s="891"/>
      <c r="Q14" s="891"/>
      <c r="R14" s="891"/>
      <c r="S14" s="891"/>
      <c r="T14" s="891"/>
      <c r="U14" s="891"/>
      <c r="V14" s="891"/>
      <c r="W14" s="891"/>
      <c r="X14" s="912"/>
      <c r="Y14" s="914"/>
      <c r="Z14" s="914"/>
      <c r="AA14" s="914"/>
      <c r="AB14" s="914"/>
      <c r="AC14" s="914"/>
      <c r="AD14" s="914"/>
      <c r="AE14" s="914"/>
      <c r="AF14" s="914"/>
      <c r="AG14" s="874" t="s">
        <v>34</v>
      </c>
      <c r="AH14" s="874"/>
      <c r="AI14" s="874"/>
      <c r="AJ14" s="874"/>
      <c r="AK14" s="874"/>
      <c r="AL14" s="874"/>
      <c r="AM14" s="874"/>
      <c r="AN14" s="875"/>
    </row>
    <row r="15" spans="2:41" s="62" customFormat="1" ht="72" customHeight="1" thickBot="1" x14ac:dyDescent="0.3">
      <c r="B15" s="879"/>
      <c r="C15" s="883"/>
      <c r="D15" s="884"/>
      <c r="E15" s="885"/>
      <c r="F15" s="887"/>
      <c r="G15" s="887"/>
      <c r="H15" s="887"/>
      <c r="I15" s="887"/>
      <c r="J15" s="887"/>
      <c r="K15" s="887"/>
      <c r="L15" s="887"/>
      <c r="M15" s="887"/>
      <c r="N15" s="889"/>
      <c r="O15" s="889"/>
      <c r="P15" s="891"/>
      <c r="Q15" s="891"/>
      <c r="R15" s="891"/>
      <c r="S15" s="891"/>
      <c r="T15" s="891"/>
      <c r="U15" s="891"/>
      <c r="V15" s="891"/>
      <c r="W15" s="891"/>
      <c r="X15" s="912"/>
      <c r="Y15" s="914"/>
      <c r="Z15" s="914"/>
      <c r="AA15" s="914"/>
      <c r="AB15" s="914"/>
      <c r="AC15" s="914"/>
      <c r="AD15" s="914"/>
      <c r="AE15" s="914"/>
      <c r="AF15" s="914"/>
      <c r="AG15" s="876" t="s">
        <v>35</v>
      </c>
      <c r="AH15" s="876"/>
      <c r="AI15" s="876"/>
      <c r="AJ15" s="876"/>
      <c r="AK15" s="876"/>
      <c r="AL15" s="876"/>
      <c r="AM15" s="876"/>
      <c r="AN15" s="877"/>
    </row>
    <row r="16" spans="2:41" s="62" customFormat="1" ht="45" customHeight="1" thickBot="1" x14ac:dyDescent="0.3">
      <c r="B16" s="879"/>
      <c r="C16" s="883"/>
      <c r="D16" s="884"/>
      <c r="E16" s="885"/>
      <c r="F16" s="887"/>
      <c r="G16" s="887"/>
      <c r="H16" s="887"/>
      <c r="I16" s="887"/>
      <c r="J16" s="887"/>
      <c r="K16" s="887"/>
      <c r="L16" s="887"/>
      <c r="M16" s="887"/>
      <c r="N16" s="901" t="s">
        <v>36</v>
      </c>
      <c r="O16" s="902" t="s">
        <v>37</v>
      </c>
      <c r="P16" s="903" t="s">
        <v>38</v>
      </c>
      <c r="Q16" s="904" t="s">
        <v>39</v>
      </c>
      <c r="R16" s="904"/>
      <c r="S16" s="904"/>
      <c r="T16" s="904"/>
      <c r="U16" s="904"/>
      <c r="V16" s="904"/>
      <c r="W16" s="904"/>
      <c r="X16" s="912"/>
      <c r="Y16" s="905" t="s">
        <v>40</v>
      </c>
      <c r="Z16" s="872" t="s">
        <v>41</v>
      </c>
      <c r="AA16" s="872" t="s">
        <v>42</v>
      </c>
      <c r="AB16" s="873" t="s">
        <v>43</v>
      </c>
      <c r="AC16" s="873" t="s">
        <v>44</v>
      </c>
      <c r="AD16" s="872" t="s">
        <v>45</v>
      </c>
      <c r="AE16" s="872" t="s">
        <v>46</v>
      </c>
      <c r="AF16" s="860" t="s">
        <v>47</v>
      </c>
      <c r="AG16" s="861" t="s">
        <v>48</v>
      </c>
      <c r="AH16" s="861"/>
      <c r="AI16" s="861"/>
      <c r="AJ16" s="861"/>
      <c r="AK16" s="862" t="s">
        <v>49</v>
      </c>
      <c r="AL16" s="862"/>
      <c r="AM16" s="862"/>
      <c r="AN16" s="863"/>
    </row>
    <row r="17" spans="2:40" s="63" customFormat="1" ht="46.7" customHeight="1" thickBot="1" x14ac:dyDescent="0.3">
      <c r="B17" s="879"/>
      <c r="C17" s="883"/>
      <c r="D17" s="884"/>
      <c r="E17" s="885"/>
      <c r="F17" s="887"/>
      <c r="G17" s="887"/>
      <c r="H17" s="887"/>
      <c r="I17" s="887"/>
      <c r="J17" s="887"/>
      <c r="K17" s="887"/>
      <c r="L17" s="887"/>
      <c r="M17" s="887"/>
      <c r="N17" s="901"/>
      <c r="O17" s="902"/>
      <c r="P17" s="903"/>
      <c r="Q17" s="864" t="s">
        <v>50</v>
      </c>
      <c r="R17" s="864"/>
      <c r="S17" s="865" t="s">
        <v>51</v>
      </c>
      <c r="T17" s="865"/>
      <c r="U17" s="866" t="s">
        <v>52</v>
      </c>
      <c r="V17" s="866"/>
      <c r="W17" s="867" t="s">
        <v>53</v>
      </c>
      <c r="X17" s="912"/>
      <c r="Y17" s="905"/>
      <c r="Z17" s="872"/>
      <c r="AA17" s="872"/>
      <c r="AB17" s="873"/>
      <c r="AC17" s="873"/>
      <c r="AD17" s="872"/>
      <c r="AE17" s="872"/>
      <c r="AF17" s="860"/>
      <c r="AG17" s="868" t="s">
        <v>54</v>
      </c>
      <c r="AH17" s="868"/>
      <c r="AI17" s="868"/>
      <c r="AJ17" s="868"/>
      <c r="AK17" s="869" t="s">
        <v>54</v>
      </c>
      <c r="AL17" s="869"/>
      <c r="AM17" s="869"/>
      <c r="AN17" s="870"/>
    </row>
    <row r="18" spans="2:40" s="63" customFormat="1" ht="47.25" customHeight="1" thickBot="1" x14ac:dyDescent="0.3">
      <c r="B18" s="879"/>
      <c r="C18" s="883"/>
      <c r="D18" s="884"/>
      <c r="E18" s="885"/>
      <c r="F18" s="887"/>
      <c r="G18" s="887"/>
      <c r="H18" s="887"/>
      <c r="I18" s="887"/>
      <c r="J18" s="887"/>
      <c r="K18" s="887"/>
      <c r="L18" s="887"/>
      <c r="M18" s="887"/>
      <c r="N18" s="901"/>
      <c r="O18" s="902"/>
      <c r="P18" s="903"/>
      <c r="Q18" s="864"/>
      <c r="R18" s="864"/>
      <c r="S18" s="865"/>
      <c r="T18" s="865"/>
      <c r="U18" s="866"/>
      <c r="V18" s="866"/>
      <c r="W18" s="867"/>
      <c r="X18" s="912"/>
      <c r="Y18" s="905"/>
      <c r="Z18" s="872"/>
      <c r="AA18" s="872"/>
      <c r="AB18" s="873"/>
      <c r="AC18" s="873"/>
      <c r="AD18" s="872"/>
      <c r="AE18" s="872"/>
      <c r="AF18" s="860"/>
      <c r="AG18" s="871" t="s">
        <v>38</v>
      </c>
      <c r="AH18" s="854" t="s">
        <v>55</v>
      </c>
      <c r="AI18" s="854"/>
      <c r="AJ18" s="854"/>
      <c r="AK18" s="855" t="s">
        <v>38</v>
      </c>
      <c r="AL18" s="856" t="s">
        <v>55</v>
      </c>
      <c r="AM18" s="856"/>
      <c r="AN18" s="857"/>
    </row>
    <row r="19" spans="2:40" s="63" customFormat="1" ht="140.25" customHeight="1" thickBot="1" x14ac:dyDescent="0.3">
      <c r="B19" s="879"/>
      <c r="C19" s="883"/>
      <c r="D19" s="884"/>
      <c r="E19" s="885"/>
      <c r="F19" s="887"/>
      <c r="G19" s="887"/>
      <c r="H19" s="887"/>
      <c r="I19" s="887"/>
      <c r="J19" s="887"/>
      <c r="K19" s="887"/>
      <c r="L19" s="887"/>
      <c r="M19" s="887"/>
      <c r="N19" s="901"/>
      <c r="O19" s="902"/>
      <c r="P19" s="903"/>
      <c r="Q19" s="64" t="s">
        <v>56</v>
      </c>
      <c r="R19" s="65" t="s">
        <v>57</v>
      </c>
      <c r="S19" s="64" t="s">
        <v>56</v>
      </c>
      <c r="T19" s="65" t="s">
        <v>57</v>
      </c>
      <c r="U19" s="64" t="s">
        <v>56</v>
      </c>
      <c r="V19" s="65" t="s">
        <v>57</v>
      </c>
      <c r="W19" s="867"/>
      <c r="X19" s="912"/>
      <c r="Y19" s="905"/>
      <c r="Z19" s="872"/>
      <c r="AA19" s="872"/>
      <c r="AB19" s="873"/>
      <c r="AC19" s="873"/>
      <c r="AD19" s="872"/>
      <c r="AE19" s="872"/>
      <c r="AF19" s="860"/>
      <c r="AG19" s="871"/>
      <c r="AH19" s="66" t="s">
        <v>50</v>
      </c>
      <c r="AI19" s="66" t="s">
        <v>58</v>
      </c>
      <c r="AJ19" s="67" t="s">
        <v>59</v>
      </c>
      <c r="AK19" s="855"/>
      <c r="AL19" s="66" t="s">
        <v>50</v>
      </c>
      <c r="AM19" s="66" t="s">
        <v>58</v>
      </c>
      <c r="AN19" s="68" t="s">
        <v>59</v>
      </c>
    </row>
    <row r="20" spans="2:40" s="75" customFormat="1" ht="36.75" customHeight="1" thickBot="1" x14ac:dyDescent="0.3">
      <c r="B20" s="69">
        <v>1</v>
      </c>
      <c r="C20" s="858">
        <v>2</v>
      </c>
      <c r="D20" s="858"/>
      <c r="E20" s="858"/>
      <c r="F20" s="859">
        <v>3</v>
      </c>
      <c r="G20" s="859"/>
      <c r="H20" s="859"/>
      <c r="I20" s="859"/>
      <c r="J20" s="859"/>
      <c r="K20" s="859"/>
      <c r="L20" s="859"/>
      <c r="M20" s="859"/>
      <c r="N20" s="70">
        <v>4</v>
      </c>
      <c r="O20" s="71">
        <v>5</v>
      </c>
      <c r="P20" s="72">
        <v>6</v>
      </c>
      <c r="Q20" s="73">
        <v>7</v>
      </c>
      <c r="R20" s="72">
        <v>8</v>
      </c>
      <c r="S20" s="73">
        <v>9</v>
      </c>
      <c r="T20" s="72">
        <v>10</v>
      </c>
      <c r="U20" s="73">
        <v>11</v>
      </c>
      <c r="V20" s="72">
        <v>12</v>
      </c>
      <c r="W20" s="73">
        <v>13</v>
      </c>
      <c r="X20" s="72">
        <v>14</v>
      </c>
      <c r="Y20" s="73">
        <v>15</v>
      </c>
      <c r="Z20" s="72">
        <v>16</v>
      </c>
      <c r="AA20" s="73">
        <v>17</v>
      </c>
      <c r="AB20" s="72">
        <v>18</v>
      </c>
      <c r="AC20" s="73">
        <v>19</v>
      </c>
      <c r="AD20" s="72">
        <v>20</v>
      </c>
      <c r="AE20" s="73">
        <v>21</v>
      </c>
      <c r="AF20" s="72">
        <v>22</v>
      </c>
      <c r="AG20" s="73">
        <v>23</v>
      </c>
      <c r="AH20" s="72">
        <v>24</v>
      </c>
      <c r="AI20" s="73">
        <v>25</v>
      </c>
      <c r="AJ20" s="72">
        <v>26</v>
      </c>
      <c r="AK20" s="73">
        <v>27</v>
      </c>
      <c r="AL20" s="72">
        <v>28</v>
      </c>
      <c r="AM20" s="73">
        <v>29</v>
      </c>
      <c r="AN20" s="74">
        <v>30</v>
      </c>
    </row>
    <row r="21" spans="2:40" s="76" customFormat="1" ht="70.5" customHeight="1" thickBot="1" x14ac:dyDescent="0.3">
      <c r="B21" s="850" t="s">
        <v>60</v>
      </c>
      <c r="C21" s="851"/>
      <c r="D21" s="851"/>
      <c r="E21" s="851"/>
      <c r="F21" s="851"/>
      <c r="G21" s="851"/>
      <c r="H21" s="851"/>
      <c r="I21" s="851"/>
      <c r="J21" s="851"/>
      <c r="K21" s="851"/>
      <c r="L21" s="851"/>
      <c r="M21" s="851"/>
      <c r="N21" s="851"/>
      <c r="O21" s="851"/>
      <c r="P21" s="851"/>
      <c r="Q21" s="851"/>
      <c r="R21" s="851"/>
      <c r="S21" s="851"/>
      <c r="T21" s="851"/>
      <c r="U21" s="851"/>
      <c r="V21" s="851"/>
      <c r="W21" s="851"/>
      <c r="X21" s="851"/>
      <c r="Y21" s="851"/>
      <c r="Z21" s="851"/>
      <c r="AA21" s="851"/>
      <c r="AB21" s="851"/>
      <c r="AC21" s="851"/>
      <c r="AD21" s="851"/>
      <c r="AE21" s="851"/>
      <c r="AF21" s="851"/>
      <c r="AG21" s="851"/>
      <c r="AH21" s="851"/>
      <c r="AI21" s="851"/>
      <c r="AJ21" s="851"/>
      <c r="AK21" s="851"/>
      <c r="AL21" s="851"/>
      <c r="AM21" s="851"/>
      <c r="AN21" s="852"/>
    </row>
    <row r="22" spans="2:40" s="76" customFormat="1" ht="70.5" customHeight="1" thickBot="1" x14ac:dyDescent="0.3">
      <c r="B22" s="850" t="s">
        <v>61</v>
      </c>
      <c r="C22" s="851"/>
      <c r="D22" s="851"/>
      <c r="E22" s="851"/>
      <c r="F22" s="851"/>
      <c r="G22" s="851"/>
      <c r="H22" s="851"/>
      <c r="I22" s="851"/>
      <c r="J22" s="851"/>
      <c r="K22" s="851"/>
      <c r="L22" s="851"/>
      <c r="M22" s="851"/>
      <c r="N22" s="851"/>
      <c r="O22" s="851"/>
      <c r="P22" s="851"/>
      <c r="Q22" s="851"/>
      <c r="R22" s="851"/>
      <c r="S22" s="851"/>
      <c r="T22" s="851"/>
      <c r="U22" s="851"/>
      <c r="V22" s="851"/>
      <c r="W22" s="851"/>
      <c r="X22" s="851"/>
      <c r="Y22" s="851"/>
      <c r="Z22" s="851"/>
      <c r="AA22" s="851"/>
      <c r="AB22" s="851"/>
      <c r="AC22" s="851"/>
      <c r="AD22" s="851"/>
      <c r="AE22" s="851"/>
      <c r="AF22" s="851"/>
      <c r="AG22" s="851"/>
      <c r="AH22" s="851"/>
      <c r="AI22" s="851"/>
      <c r="AJ22" s="851"/>
      <c r="AK22" s="851"/>
      <c r="AL22" s="851"/>
      <c r="AM22" s="851"/>
      <c r="AN22" s="852"/>
    </row>
    <row r="23" spans="2:40" s="90" customFormat="1" ht="185.25" customHeight="1" thickBot="1" x14ac:dyDescent="0.25">
      <c r="B23" s="77">
        <v>1</v>
      </c>
      <c r="C23" s="836" t="s">
        <v>62</v>
      </c>
      <c r="D23" s="836"/>
      <c r="E23" s="836"/>
      <c r="F23" s="892" t="s">
        <v>63</v>
      </c>
      <c r="G23" s="892"/>
      <c r="H23" s="892"/>
      <c r="I23" s="892"/>
      <c r="J23" s="892"/>
      <c r="K23" s="892"/>
      <c r="L23" s="892"/>
      <c r="M23" s="892"/>
      <c r="N23" s="78">
        <v>3</v>
      </c>
      <c r="O23" s="79">
        <f>N23*30</f>
        <v>90</v>
      </c>
      <c r="P23" s="80">
        <f>SUM(Q23:W23)</f>
        <v>72</v>
      </c>
      <c r="Q23" s="81"/>
      <c r="R23" s="81"/>
      <c r="S23" s="81">
        <v>72</v>
      </c>
      <c r="T23" s="81"/>
      <c r="U23" s="81"/>
      <c r="V23" s="81"/>
      <c r="W23" s="81"/>
      <c r="X23" s="79">
        <f>O23-P23</f>
        <v>18</v>
      </c>
      <c r="Y23" s="82"/>
      <c r="Z23" s="83">
        <v>4</v>
      </c>
      <c r="AA23" s="83">
        <v>3</v>
      </c>
      <c r="AB23" s="83"/>
      <c r="AC23" s="83"/>
      <c r="AD23" s="83"/>
      <c r="AE23" s="84"/>
      <c r="AF23" s="85"/>
      <c r="AG23" s="86">
        <f>SUM(AH23:AJ23)</f>
        <v>2</v>
      </c>
      <c r="AH23" s="87"/>
      <c r="AI23" s="87">
        <v>2</v>
      </c>
      <c r="AJ23" s="88"/>
      <c r="AK23" s="86">
        <f>SUM(AL23:AN23)</f>
        <v>2</v>
      </c>
      <c r="AL23" s="87"/>
      <c r="AM23" s="87">
        <v>2</v>
      </c>
      <c r="AN23" s="89"/>
    </row>
    <row r="24" spans="2:40" s="90" customFormat="1" ht="72" customHeight="1" x14ac:dyDescent="1">
      <c r="B24" s="77">
        <v>2</v>
      </c>
      <c r="C24" s="846" t="s">
        <v>64</v>
      </c>
      <c r="D24" s="846"/>
      <c r="E24" s="846"/>
      <c r="F24" s="853" t="s">
        <v>65</v>
      </c>
      <c r="G24" s="853"/>
      <c r="H24" s="853"/>
      <c r="I24" s="853"/>
      <c r="J24" s="853"/>
      <c r="K24" s="853"/>
      <c r="L24" s="853"/>
      <c r="M24" s="853"/>
      <c r="N24" s="91">
        <v>2.5</v>
      </c>
      <c r="O24" s="92">
        <f>N24*30</f>
        <v>75</v>
      </c>
      <c r="P24" s="93">
        <f>SUM(Q24:W24)</f>
        <v>72</v>
      </c>
      <c r="Q24" s="94"/>
      <c r="R24" s="94"/>
      <c r="S24" s="94">
        <v>72</v>
      </c>
      <c r="T24" s="94"/>
      <c r="U24" s="94"/>
      <c r="V24" s="94"/>
      <c r="W24" s="94"/>
      <c r="X24" s="92">
        <f>O24-P24</f>
        <v>3</v>
      </c>
      <c r="Y24" s="95"/>
      <c r="Z24" s="96">
        <v>4</v>
      </c>
      <c r="AA24" s="96">
        <v>3</v>
      </c>
      <c r="AB24" s="97"/>
      <c r="AC24" s="97"/>
      <c r="AD24" s="97"/>
      <c r="AE24" s="98"/>
      <c r="AF24" s="99"/>
      <c r="AG24" s="100">
        <f>SUM(AH24:AJ24)</f>
        <v>2</v>
      </c>
      <c r="AH24" s="101"/>
      <c r="AI24" s="102">
        <v>2</v>
      </c>
      <c r="AJ24" s="103"/>
      <c r="AK24" s="93">
        <f>SUM(AL24:AN24)</f>
        <v>2</v>
      </c>
      <c r="AL24" s="94"/>
      <c r="AM24" s="94">
        <v>2</v>
      </c>
      <c r="AN24" s="104"/>
    </row>
    <row r="25" spans="2:40" s="90" customFormat="1" ht="145.5" customHeight="1" thickBot="1" x14ac:dyDescent="1.05">
      <c r="B25" s="105">
        <v>3</v>
      </c>
      <c r="C25" s="844" t="s">
        <v>66</v>
      </c>
      <c r="D25" s="844"/>
      <c r="E25" s="844"/>
      <c r="F25" s="853" t="s">
        <v>67</v>
      </c>
      <c r="G25" s="853"/>
      <c r="H25" s="853"/>
      <c r="I25" s="853"/>
      <c r="J25" s="853"/>
      <c r="K25" s="853"/>
      <c r="L25" s="853"/>
      <c r="M25" s="853"/>
      <c r="N25" s="95">
        <v>4.5</v>
      </c>
      <c r="O25" s="92">
        <f>N25*30</f>
        <v>135</v>
      </c>
      <c r="P25" s="93">
        <f>SUM(Q25:W25)</f>
        <v>72</v>
      </c>
      <c r="Q25" s="94">
        <v>36</v>
      </c>
      <c r="R25" s="94"/>
      <c r="S25" s="94">
        <v>18</v>
      </c>
      <c r="T25" s="94"/>
      <c r="U25" s="94">
        <v>18</v>
      </c>
      <c r="V25" s="94"/>
      <c r="W25" s="94"/>
      <c r="X25" s="103">
        <f>O25-P25</f>
        <v>63</v>
      </c>
      <c r="Y25" s="106">
        <v>3</v>
      </c>
      <c r="Z25" s="107"/>
      <c r="AA25" s="107">
        <v>3</v>
      </c>
      <c r="AB25" s="107"/>
      <c r="AC25" s="107"/>
      <c r="AD25" s="107">
        <v>3</v>
      </c>
      <c r="AE25" s="108"/>
      <c r="AF25" s="109"/>
      <c r="AG25" s="94">
        <f>SUM(AH25:AJ25)</f>
        <v>4</v>
      </c>
      <c r="AH25" s="94">
        <v>2</v>
      </c>
      <c r="AI25" s="94">
        <v>1</v>
      </c>
      <c r="AJ25" s="103">
        <v>1</v>
      </c>
      <c r="AK25" s="94"/>
      <c r="AL25" s="94"/>
      <c r="AM25" s="94"/>
      <c r="AN25" s="104"/>
    </row>
    <row r="26" spans="2:40" s="117" customFormat="1" ht="66.75" customHeight="1" thickBot="1" x14ac:dyDescent="0.8">
      <c r="B26" s="770" t="s">
        <v>68</v>
      </c>
      <c r="C26" s="848"/>
      <c r="D26" s="848"/>
      <c r="E26" s="848"/>
      <c r="F26" s="848"/>
      <c r="G26" s="848"/>
      <c r="H26" s="848"/>
      <c r="I26" s="848"/>
      <c r="J26" s="848"/>
      <c r="K26" s="848"/>
      <c r="L26" s="848"/>
      <c r="M26" s="849"/>
      <c r="N26" s="110">
        <f>N23+N24+N25</f>
        <v>10</v>
      </c>
      <c r="O26" s="111">
        <f>SUM(O23:O25)</f>
        <v>300</v>
      </c>
      <c r="P26" s="111">
        <f>SUM(P23:P25)</f>
        <v>216</v>
      </c>
      <c r="Q26" s="111">
        <f>SUM(Q23:Q25)</f>
        <v>36</v>
      </c>
      <c r="R26" s="111"/>
      <c r="S26" s="111">
        <f>SUM(S23:S25)</f>
        <v>162</v>
      </c>
      <c r="T26" s="111"/>
      <c r="U26" s="111">
        <f>SUM(U23:U25)</f>
        <v>18</v>
      </c>
      <c r="V26" s="111"/>
      <c r="W26" s="111"/>
      <c r="X26" s="111">
        <f>SUM(X23:X25)</f>
        <v>84</v>
      </c>
      <c r="Y26" s="111">
        <f>COUNTIF(Y23:Y25,"&gt;=1")</f>
        <v>1</v>
      </c>
      <c r="Z26" s="111">
        <f>COUNTIF(Z23:Z25,"&gt;=1")</f>
        <v>2</v>
      </c>
      <c r="AA26" s="111">
        <f>COUNTIF(AA23:AA25,"&gt;=1")</f>
        <v>3</v>
      </c>
      <c r="AB26" s="111"/>
      <c r="AC26" s="111"/>
      <c r="AD26" s="111">
        <f>COUNTIF(AD23:AD25,"&gt;=1")</f>
        <v>1</v>
      </c>
      <c r="AE26" s="111">
        <f>COUNTIF(AE23:AE25,"&gt;=1")</f>
        <v>0</v>
      </c>
      <c r="AF26" s="112"/>
      <c r="AG26" s="113">
        <f t="shared" ref="AG26:AN26" si="0">SUM(AG23:AG25)</f>
        <v>8</v>
      </c>
      <c r="AH26" s="114">
        <f t="shared" si="0"/>
        <v>2</v>
      </c>
      <c r="AI26" s="114">
        <f t="shared" si="0"/>
        <v>5</v>
      </c>
      <c r="AJ26" s="115">
        <f t="shared" si="0"/>
        <v>1</v>
      </c>
      <c r="AK26" s="113">
        <f t="shared" si="0"/>
        <v>4</v>
      </c>
      <c r="AL26" s="114">
        <f t="shared" si="0"/>
        <v>0</v>
      </c>
      <c r="AM26" s="114">
        <f t="shared" si="0"/>
        <v>4</v>
      </c>
      <c r="AN26" s="116">
        <f t="shared" si="0"/>
        <v>0</v>
      </c>
    </row>
    <row r="27" spans="2:40" s="76" customFormat="1" ht="65.25" customHeight="1" thickBot="1" x14ac:dyDescent="0.3">
      <c r="B27" s="850" t="s">
        <v>69</v>
      </c>
      <c r="C27" s="851"/>
      <c r="D27" s="851"/>
      <c r="E27" s="851"/>
      <c r="F27" s="851"/>
      <c r="G27" s="851"/>
      <c r="H27" s="851"/>
      <c r="I27" s="851"/>
      <c r="J27" s="851"/>
      <c r="K27" s="851"/>
      <c r="L27" s="851"/>
      <c r="M27" s="851"/>
      <c r="N27" s="851"/>
      <c r="O27" s="851"/>
      <c r="P27" s="851"/>
      <c r="Q27" s="851"/>
      <c r="R27" s="851"/>
      <c r="S27" s="851"/>
      <c r="T27" s="851"/>
      <c r="U27" s="851"/>
      <c r="V27" s="851"/>
      <c r="W27" s="851"/>
      <c r="X27" s="851"/>
      <c r="Y27" s="851"/>
      <c r="Z27" s="851"/>
      <c r="AA27" s="851"/>
      <c r="AB27" s="851"/>
      <c r="AC27" s="851"/>
      <c r="AD27" s="851"/>
      <c r="AE27" s="851"/>
      <c r="AF27" s="851"/>
      <c r="AG27" s="851"/>
      <c r="AH27" s="851"/>
      <c r="AI27" s="851"/>
      <c r="AJ27" s="851"/>
      <c r="AK27" s="851"/>
      <c r="AL27" s="851"/>
      <c r="AM27" s="851"/>
      <c r="AN27" s="852"/>
    </row>
    <row r="28" spans="2:40" s="125" customFormat="1" ht="185.25" customHeight="1" x14ac:dyDescent="0.65">
      <c r="B28" s="77">
        <v>5</v>
      </c>
      <c r="C28" s="846" t="s">
        <v>70</v>
      </c>
      <c r="D28" s="846"/>
      <c r="E28" s="846"/>
      <c r="F28" s="847" t="s">
        <v>71</v>
      </c>
      <c r="G28" s="847"/>
      <c r="H28" s="847"/>
      <c r="I28" s="847"/>
      <c r="J28" s="847"/>
      <c r="K28" s="847"/>
      <c r="L28" s="847"/>
      <c r="M28" s="847"/>
      <c r="N28" s="118">
        <v>6</v>
      </c>
      <c r="O28" s="119">
        <f t="shared" ref="O28:O34" si="1">N28*30</f>
        <v>180</v>
      </c>
      <c r="P28" s="119">
        <f>SUM(Q28:W28)</f>
        <v>90</v>
      </c>
      <c r="Q28" s="119">
        <v>36</v>
      </c>
      <c r="R28" s="119"/>
      <c r="S28" s="119"/>
      <c r="T28" s="119"/>
      <c r="U28" s="119">
        <v>54</v>
      </c>
      <c r="V28" s="119"/>
      <c r="W28" s="119"/>
      <c r="X28" s="119">
        <f t="shared" ref="X28:X34" si="2">O28-P28</f>
        <v>90</v>
      </c>
      <c r="Y28" s="119">
        <v>3</v>
      </c>
      <c r="Z28" s="119"/>
      <c r="AA28" s="119">
        <v>3</v>
      </c>
      <c r="AB28" s="119"/>
      <c r="AC28" s="119"/>
      <c r="AD28" s="119"/>
      <c r="AE28" s="119"/>
      <c r="AF28" s="120"/>
      <c r="AG28" s="121">
        <f>SUM(AH28:AJ28)</f>
        <v>5</v>
      </c>
      <c r="AH28" s="122">
        <v>2</v>
      </c>
      <c r="AI28" s="122"/>
      <c r="AJ28" s="123">
        <v>3</v>
      </c>
      <c r="AK28" s="118"/>
      <c r="AL28" s="119"/>
      <c r="AM28" s="119"/>
      <c r="AN28" s="124"/>
    </row>
    <row r="29" spans="2:40" s="125" customFormat="1" ht="197.25" customHeight="1" thickBot="1" x14ac:dyDescent="0.7">
      <c r="B29" s="77">
        <v>6</v>
      </c>
      <c r="C29" s="846" t="s">
        <v>72</v>
      </c>
      <c r="D29" s="846"/>
      <c r="E29" s="846"/>
      <c r="F29" s="847" t="s">
        <v>71</v>
      </c>
      <c r="G29" s="847"/>
      <c r="H29" s="847"/>
      <c r="I29" s="847"/>
      <c r="J29" s="847"/>
      <c r="K29" s="847"/>
      <c r="L29" s="847"/>
      <c r="M29" s="847"/>
      <c r="N29" s="126">
        <v>1</v>
      </c>
      <c r="O29" s="127">
        <f t="shared" si="1"/>
        <v>30</v>
      </c>
      <c r="P29" s="127"/>
      <c r="Q29" s="127"/>
      <c r="R29" s="127"/>
      <c r="S29" s="127"/>
      <c r="T29" s="127"/>
      <c r="U29" s="127"/>
      <c r="V29" s="127"/>
      <c r="W29" s="127"/>
      <c r="X29" s="127">
        <f t="shared" si="2"/>
        <v>30</v>
      </c>
      <c r="Y29" s="127"/>
      <c r="Z29" s="127">
        <v>3</v>
      </c>
      <c r="AA29" s="127"/>
      <c r="AB29" s="127"/>
      <c r="AC29" s="127">
        <v>3</v>
      </c>
      <c r="AD29" s="127"/>
      <c r="AE29" s="127"/>
      <c r="AF29" s="128"/>
      <c r="AG29" s="129"/>
      <c r="AH29" s="130"/>
      <c r="AI29" s="130"/>
      <c r="AJ29" s="131"/>
      <c r="AK29" s="126"/>
      <c r="AL29" s="127"/>
      <c r="AM29" s="127"/>
      <c r="AN29" s="132"/>
    </row>
    <row r="30" spans="2:40" s="125" customFormat="1" ht="211.5" customHeight="1" x14ac:dyDescent="0.65">
      <c r="B30" s="77">
        <v>7</v>
      </c>
      <c r="C30" s="843" t="s">
        <v>73</v>
      </c>
      <c r="D30" s="843"/>
      <c r="E30" s="843"/>
      <c r="F30" s="782" t="s">
        <v>71</v>
      </c>
      <c r="G30" s="782"/>
      <c r="H30" s="782"/>
      <c r="I30" s="782"/>
      <c r="J30" s="782"/>
      <c r="K30" s="782"/>
      <c r="L30" s="782"/>
      <c r="M30" s="782"/>
      <c r="N30" s="118">
        <v>3</v>
      </c>
      <c r="O30" s="119">
        <f t="shared" si="1"/>
        <v>90</v>
      </c>
      <c r="P30" s="119">
        <f>SUM(Q30:W30)</f>
        <v>54</v>
      </c>
      <c r="Q30" s="119">
        <v>36</v>
      </c>
      <c r="R30" s="119"/>
      <c r="S30" s="119">
        <v>18</v>
      </c>
      <c r="T30" s="119"/>
      <c r="U30" s="119"/>
      <c r="V30" s="119"/>
      <c r="W30" s="119"/>
      <c r="X30" s="119">
        <f t="shared" si="2"/>
        <v>36</v>
      </c>
      <c r="Y30" s="119"/>
      <c r="Z30" s="119">
        <v>3</v>
      </c>
      <c r="AA30" s="119">
        <v>3</v>
      </c>
      <c r="AB30" s="119"/>
      <c r="AC30" s="119"/>
      <c r="AD30" s="119">
        <v>3</v>
      </c>
      <c r="AE30" s="119"/>
      <c r="AF30" s="120"/>
      <c r="AG30" s="121">
        <f>SUM(AH30:AJ30)</f>
        <v>3</v>
      </c>
      <c r="AH30" s="122">
        <v>2</v>
      </c>
      <c r="AI30" s="122">
        <v>1</v>
      </c>
      <c r="AJ30" s="123"/>
      <c r="AK30" s="118"/>
      <c r="AL30" s="119"/>
      <c r="AM30" s="119"/>
      <c r="AN30" s="124"/>
    </row>
    <row r="31" spans="2:40" s="90" customFormat="1" ht="141" customHeight="1" thickBot="1" x14ac:dyDescent="0.25">
      <c r="B31" s="105">
        <v>4</v>
      </c>
      <c r="C31" s="844" t="s">
        <v>74</v>
      </c>
      <c r="D31" s="844"/>
      <c r="E31" s="844"/>
      <c r="F31" s="845" t="s">
        <v>67</v>
      </c>
      <c r="G31" s="845"/>
      <c r="H31" s="845"/>
      <c r="I31" s="845"/>
      <c r="J31" s="845"/>
      <c r="K31" s="845"/>
      <c r="L31" s="845"/>
      <c r="M31" s="845"/>
      <c r="N31" s="95">
        <v>4.5</v>
      </c>
      <c r="O31" s="92">
        <f>N31*30</f>
        <v>135</v>
      </c>
      <c r="P31" s="93">
        <f>SUM(Q31:W31)</f>
        <v>72</v>
      </c>
      <c r="Q31" s="94">
        <v>36</v>
      </c>
      <c r="R31" s="94"/>
      <c r="S31" s="94"/>
      <c r="T31" s="94"/>
      <c r="U31" s="94">
        <v>36</v>
      </c>
      <c r="V31" s="94"/>
      <c r="W31" s="94"/>
      <c r="X31" s="103">
        <f>O31-P31</f>
        <v>63</v>
      </c>
      <c r="Y31" s="106">
        <v>4</v>
      </c>
      <c r="Z31" s="107"/>
      <c r="AA31" s="107">
        <v>4</v>
      </c>
      <c r="AB31" s="107"/>
      <c r="AC31" s="107"/>
      <c r="AD31" s="107"/>
      <c r="AE31" s="94">
        <v>4</v>
      </c>
      <c r="AF31" s="109"/>
      <c r="AG31" s="133"/>
      <c r="AH31" s="133"/>
      <c r="AI31" s="133"/>
      <c r="AJ31" s="134"/>
      <c r="AK31" s="133">
        <f>SUM(AL31:AN31)</f>
        <v>4</v>
      </c>
      <c r="AL31" s="133">
        <v>2</v>
      </c>
      <c r="AM31" s="133"/>
      <c r="AN31" s="135">
        <v>2</v>
      </c>
    </row>
    <row r="32" spans="2:40" s="125" customFormat="1" ht="208.5" customHeight="1" thickBot="1" x14ac:dyDescent="0.7">
      <c r="B32" s="77">
        <v>8</v>
      </c>
      <c r="C32" s="846" t="s">
        <v>75</v>
      </c>
      <c r="D32" s="846"/>
      <c r="E32" s="846"/>
      <c r="F32" s="847" t="s">
        <v>71</v>
      </c>
      <c r="G32" s="847"/>
      <c r="H32" s="847"/>
      <c r="I32" s="847"/>
      <c r="J32" s="847"/>
      <c r="K32" s="847"/>
      <c r="L32" s="847"/>
      <c r="M32" s="847"/>
      <c r="N32" s="80">
        <v>5</v>
      </c>
      <c r="O32" s="136">
        <f t="shared" si="1"/>
        <v>150</v>
      </c>
      <c r="P32" s="137">
        <f>SUM(Q32:W32)</f>
        <v>72</v>
      </c>
      <c r="Q32" s="81">
        <v>18</v>
      </c>
      <c r="R32" s="81"/>
      <c r="S32" s="81"/>
      <c r="T32" s="81"/>
      <c r="U32" s="81">
        <v>54</v>
      </c>
      <c r="V32" s="81"/>
      <c r="W32" s="81"/>
      <c r="X32" s="122">
        <f t="shared" si="2"/>
        <v>78</v>
      </c>
      <c r="Y32" s="138">
        <v>4</v>
      </c>
      <c r="Z32" s="83"/>
      <c r="AA32" s="83">
        <v>4</v>
      </c>
      <c r="AB32" s="83"/>
      <c r="AC32" s="83"/>
      <c r="AD32" s="83"/>
      <c r="AE32" s="83"/>
      <c r="AF32" s="139"/>
      <c r="AG32" s="140"/>
      <c r="AH32" s="141"/>
      <c r="AI32" s="141"/>
      <c r="AJ32" s="142"/>
      <c r="AK32" s="143">
        <f>SUM(AL32:AN32)</f>
        <v>4</v>
      </c>
      <c r="AL32" s="141">
        <v>1</v>
      </c>
      <c r="AM32" s="141"/>
      <c r="AN32" s="144">
        <v>3</v>
      </c>
    </row>
    <row r="33" spans="2:41" s="125" customFormat="1" ht="200.25" customHeight="1" x14ac:dyDescent="0.65">
      <c r="B33" s="77">
        <v>9</v>
      </c>
      <c r="C33" s="792" t="s">
        <v>76</v>
      </c>
      <c r="D33" s="792"/>
      <c r="E33" s="792"/>
      <c r="F33" s="782" t="s">
        <v>71</v>
      </c>
      <c r="G33" s="782"/>
      <c r="H33" s="782"/>
      <c r="I33" s="782"/>
      <c r="J33" s="782"/>
      <c r="K33" s="782"/>
      <c r="L33" s="782"/>
      <c r="M33" s="782"/>
      <c r="N33" s="93">
        <v>1</v>
      </c>
      <c r="O33" s="103">
        <f t="shared" si="1"/>
        <v>30</v>
      </c>
      <c r="P33" s="145"/>
      <c r="Q33" s="94"/>
      <c r="R33" s="94"/>
      <c r="S33" s="94"/>
      <c r="T33" s="94"/>
      <c r="U33" s="94"/>
      <c r="V33" s="94"/>
      <c r="W33" s="94"/>
      <c r="X33" s="146">
        <f t="shared" si="2"/>
        <v>30</v>
      </c>
      <c r="Y33" s="138"/>
      <c r="Z33" s="83">
        <v>4</v>
      </c>
      <c r="AA33" s="107"/>
      <c r="AB33" s="107"/>
      <c r="AC33" s="107">
        <v>4</v>
      </c>
      <c r="AD33" s="107"/>
      <c r="AE33" s="107"/>
      <c r="AF33" s="147"/>
      <c r="AG33" s="148"/>
      <c r="AH33" s="133"/>
      <c r="AI33" s="133"/>
      <c r="AJ33" s="149"/>
      <c r="AK33" s="150"/>
      <c r="AL33" s="133"/>
      <c r="AM33" s="133"/>
      <c r="AN33" s="135"/>
    </row>
    <row r="34" spans="2:41" s="90" customFormat="1" ht="112.5" customHeight="1" thickBot="1" x14ac:dyDescent="0.25">
      <c r="B34" s="77">
        <v>10</v>
      </c>
      <c r="C34" s="836" t="s">
        <v>77</v>
      </c>
      <c r="D34" s="836"/>
      <c r="E34" s="836"/>
      <c r="F34" s="800" t="s">
        <v>78</v>
      </c>
      <c r="G34" s="800"/>
      <c r="H34" s="800"/>
      <c r="I34" s="800"/>
      <c r="J34" s="800"/>
      <c r="K34" s="800"/>
      <c r="L34" s="800"/>
      <c r="M34" s="800"/>
      <c r="N34" s="151">
        <v>4.5</v>
      </c>
      <c r="O34" s="152">
        <f t="shared" si="1"/>
        <v>135</v>
      </c>
      <c r="P34" s="153">
        <f>SUM(Q34:W34)</f>
        <v>72</v>
      </c>
      <c r="Q34" s="154">
        <v>36</v>
      </c>
      <c r="R34" s="154"/>
      <c r="S34" s="154"/>
      <c r="T34" s="154"/>
      <c r="U34" s="154">
        <v>36</v>
      </c>
      <c r="V34" s="154"/>
      <c r="W34" s="154"/>
      <c r="X34" s="152">
        <f t="shared" si="2"/>
        <v>63</v>
      </c>
      <c r="Y34" s="107">
        <v>4</v>
      </c>
      <c r="Z34" s="107"/>
      <c r="AA34" s="107">
        <v>4</v>
      </c>
      <c r="AB34" s="107"/>
      <c r="AC34" s="107"/>
      <c r="AD34" s="107"/>
      <c r="AE34" s="107">
        <v>4</v>
      </c>
      <c r="AF34" s="107"/>
      <c r="AG34" s="107"/>
      <c r="AH34" s="107"/>
      <c r="AI34" s="107"/>
      <c r="AJ34" s="107"/>
      <c r="AK34" s="107">
        <f>SUM(AL34:AN34)</f>
        <v>4</v>
      </c>
      <c r="AL34" s="107">
        <v>2</v>
      </c>
      <c r="AM34" s="107"/>
      <c r="AN34" s="107">
        <v>2</v>
      </c>
    </row>
    <row r="35" spans="2:41" s="117" customFormat="1" ht="64.5" customHeight="1" thickBot="1" x14ac:dyDescent="0.3">
      <c r="B35" s="837" t="s">
        <v>79</v>
      </c>
      <c r="C35" s="838"/>
      <c r="D35" s="838"/>
      <c r="E35" s="838"/>
      <c r="F35" s="838"/>
      <c r="G35" s="838"/>
      <c r="H35" s="838"/>
      <c r="I35" s="838"/>
      <c r="J35" s="838"/>
      <c r="K35" s="838"/>
      <c r="L35" s="838"/>
      <c r="M35" s="839"/>
      <c r="N35" s="155">
        <f>SUM(N28:N34)</f>
        <v>25</v>
      </c>
      <c r="O35" s="155">
        <f>SUM(O28:O34)</f>
        <v>750</v>
      </c>
      <c r="P35" s="155">
        <f>SUM(P28:P34)</f>
        <v>360</v>
      </c>
      <c r="Q35" s="155">
        <f>SUM(Q28:Q34)</f>
        <v>162</v>
      </c>
      <c r="R35" s="155"/>
      <c r="S35" s="155">
        <f>SUM(S28:S34)</f>
        <v>18</v>
      </c>
      <c r="T35" s="155"/>
      <c r="U35" s="155">
        <f>SUM(U28:U34)</f>
        <v>180</v>
      </c>
      <c r="V35" s="155"/>
      <c r="W35" s="155"/>
      <c r="X35" s="155">
        <f>SUM(X28:X34)</f>
        <v>390</v>
      </c>
      <c r="Y35" s="156">
        <f>COUNTIF(Y28:Y34,"&gt;=1")</f>
        <v>4</v>
      </c>
      <c r="Z35" s="157">
        <f>COUNTIF(Z28:Z34,"&gt;=1")</f>
        <v>3</v>
      </c>
      <c r="AA35" s="157">
        <f>COUNTIF(AA28:AA34,"&gt;=1")</f>
        <v>5</v>
      </c>
      <c r="AB35" s="157"/>
      <c r="AC35" s="157">
        <f>COUNTIF(AC28:AC34,"&gt;=1")</f>
        <v>2</v>
      </c>
      <c r="AD35" s="157">
        <f>COUNTIF(AD28:AD34,"&gt;=1")</f>
        <v>1</v>
      </c>
      <c r="AE35" s="158">
        <f>COUNTIF(AE28:AE34,"&gt;=1")</f>
        <v>2</v>
      </c>
      <c r="AF35" s="159"/>
      <c r="AG35" s="156">
        <f t="shared" ref="AG35:AL35" si="3">SUM(AG28:AG34)</f>
        <v>8</v>
      </c>
      <c r="AH35" s="156">
        <f t="shared" si="3"/>
        <v>4</v>
      </c>
      <c r="AI35" s="156">
        <f t="shared" si="3"/>
        <v>1</v>
      </c>
      <c r="AJ35" s="156">
        <f t="shared" si="3"/>
        <v>3</v>
      </c>
      <c r="AK35" s="160">
        <f t="shared" si="3"/>
        <v>12</v>
      </c>
      <c r="AL35" s="160">
        <f t="shared" si="3"/>
        <v>5</v>
      </c>
      <c r="AM35" s="161"/>
      <c r="AN35" s="162">
        <f>SUM(AN28:AN34)</f>
        <v>7</v>
      </c>
    </row>
    <row r="36" spans="2:41" s="164" customFormat="1" ht="85.5" customHeight="1" thickBot="1" x14ac:dyDescent="0.75">
      <c r="B36" s="840" t="s">
        <v>80</v>
      </c>
      <c r="C36" s="841"/>
      <c r="D36" s="841"/>
      <c r="E36" s="841"/>
      <c r="F36" s="841"/>
      <c r="G36" s="841"/>
      <c r="H36" s="841"/>
      <c r="I36" s="841"/>
      <c r="J36" s="841"/>
      <c r="K36" s="841"/>
      <c r="L36" s="841"/>
      <c r="M36" s="842"/>
      <c r="N36" s="163">
        <f>N26+N35</f>
        <v>35</v>
      </c>
      <c r="O36" s="163">
        <f>O26+O35</f>
        <v>1050</v>
      </c>
      <c r="P36" s="163">
        <f>P26+P35</f>
        <v>576</v>
      </c>
      <c r="Q36" s="163">
        <f>Q26+Q35</f>
        <v>198</v>
      </c>
      <c r="R36" s="163"/>
      <c r="S36" s="163">
        <f>S26+S35</f>
        <v>180</v>
      </c>
      <c r="T36" s="163"/>
      <c r="U36" s="163">
        <f>U26+U35</f>
        <v>198</v>
      </c>
      <c r="V36" s="163"/>
      <c r="W36" s="163"/>
      <c r="X36" s="163">
        <f>X26+X35</f>
        <v>474</v>
      </c>
      <c r="Y36" s="163">
        <f t="shared" ref="Y36:AN36" si="4">Y26+Y35</f>
        <v>5</v>
      </c>
      <c r="Z36" s="163">
        <f t="shared" si="4"/>
        <v>5</v>
      </c>
      <c r="AA36" s="163">
        <f t="shared" si="4"/>
        <v>8</v>
      </c>
      <c r="AB36" s="163"/>
      <c r="AC36" s="163">
        <f t="shared" si="4"/>
        <v>2</v>
      </c>
      <c r="AD36" s="163">
        <f t="shared" si="4"/>
        <v>2</v>
      </c>
      <c r="AE36" s="163">
        <f t="shared" si="4"/>
        <v>2</v>
      </c>
      <c r="AF36" s="163"/>
      <c r="AG36" s="163">
        <f t="shared" si="4"/>
        <v>16</v>
      </c>
      <c r="AH36" s="163">
        <f t="shared" si="4"/>
        <v>6</v>
      </c>
      <c r="AI36" s="163">
        <f t="shared" si="4"/>
        <v>6</v>
      </c>
      <c r="AJ36" s="163">
        <f t="shared" si="4"/>
        <v>4</v>
      </c>
      <c r="AK36" s="163">
        <f t="shared" si="4"/>
        <v>16</v>
      </c>
      <c r="AL36" s="163">
        <f t="shared" si="4"/>
        <v>5</v>
      </c>
      <c r="AM36" s="163">
        <f t="shared" si="4"/>
        <v>4</v>
      </c>
      <c r="AN36" s="163">
        <f t="shared" si="4"/>
        <v>7</v>
      </c>
    </row>
    <row r="37" spans="2:41" s="165" customFormat="1" ht="64.5" customHeight="1" thickBot="1" x14ac:dyDescent="1">
      <c r="B37" s="827" t="s">
        <v>81</v>
      </c>
      <c r="C37" s="828"/>
      <c r="D37" s="828"/>
      <c r="E37" s="828"/>
      <c r="F37" s="828"/>
      <c r="G37" s="828"/>
      <c r="H37" s="828"/>
      <c r="I37" s="828"/>
      <c r="J37" s="828"/>
      <c r="K37" s="828"/>
      <c r="L37" s="828"/>
      <c r="M37" s="828"/>
      <c r="N37" s="828"/>
      <c r="O37" s="828"/>
      <c r="P37" s="828"/>
      <c r="Q37" s="828"/>
      <c r="R37" s="828"/>
      <c r="S37" s="828"/>
      <c r="T37" s="828"/>
      <c r="U37" s="828"/>
      <c r="V37" s="828"/>
      <c r="W37" s="828"/>
      <c r="X37" s="828"/>
      <c r="Y37" s="828"/>
      <c r="Z37" s="828"/>
      <c r="AA37" s="828"/>
      <c r="AB37" s="828"/>
      <c r="AC37" s="828"/>
      <c r="AD37" s="828"/>
      <c r="AE37" s="828"/>
      <c r="AF37" s="828"/>
      <c r="AG37" s="828"/>
      <c r="AH37" s="828"/>
      <c r="AI37" s="828"/>
      <c r="AJ37" s="828"/>
      <c r="AK37" s="828"/>
      <c r="AL37" s="828"/>
      <c r="AM37" s="828"/>
      <c r="AN37" s="829"/>
    </row>
    <row r="38" spans="2:41" s="167" customFormat="1" ht="73.5" customHeight="1" thickBot="1" x14ac:dyDescent="0.3">
      <c r="B38" s="830" t="s">
        <v>82</v>
      </c>
      <c r="C38" s="831"/>
      <c r="D38" s="831"/>
      <c r="E38" s="831"/>
      <c r="F38" s="831"/>
      <c r="G38" s="831"/>
      <c r="H38" s="831"/>
      <c r="I38" s="831"/>
      <c r="J38" s="831"/>
      <c r="K38" s="831"/>
      <c r="L38" s="831"/>
      <c r="M38" s="831"/>
      <c r="N38" s="831"/>
      <c r="O38" s="831"/>
      <c r="P38" s="831"/>
      <c r="Q38" s="831"/>
      <c r="R38" s="831"/>
      <c r="S38" s="831"/>
      <c r="T38" s="831"/>
      <c r="U38" s="831"/>
      <c r="V38" s="831"/>
      <c r="W38" s="831"/>
      <c r="X38" s="831"/>
      <c r="Y38" s="831"/>
      <c r="Z38" s="831"/>
      <c r="AA38" s="831"/>
      <c r="AB38" s="831"/>
      <c r="AC38" s="831"/>
      <c r="AD38" s="831"/>
      <c r="AE38" s="831"/>
      <c r="AF38" s="831"/>
      <c r="AG38" s="831"/>
      <c r="AH38" s="831"/>
      <c r="AI38" s="831"/>
      <c r="AJ38" s="831"/>
      <c r="AK38" s="831"/>
      <c r="AL38" s="831"/>
      <c r="AM38" s="831"/>
      <c r="AN38" s="832"/>
      <c r="AO38" s="166"/>
    </row>
    <row r="39" spans="2:41" s="90" customFormat="1" ht="71.25" customHeight="1" x14ac:dyDescent="0.95">
      <c r="B39" s="168">
        <v>11</v>
      </c>
      <c r="C39" s="793" t="s">
        <v>83</v>
      </c>
      <c r="D39" s="793"/>
      <c r="E39" s="815"/>
      <c r="F39" s="833"/>
      <c r="G39" s="834"/>
      <c r="H39" s="834"/>
      <c r="I39" s="834"/>
      <c r="J39" s="834"/>
      <c r="K39" s="834"/>
      <c r="L39" s="834"/>
      <c r="M39" s="835"/>
      <c r="N39" s="169"/>
      <c r="O39" s="170"/>
      <c r="P39" s="171"/>
      <c r="Q39" s="154"/>
      <c r="R39" s="154"/>
      <c r="S39" s="154"/>
      <c r="T39" s="154"/>
      <c r="U39" s="154"/>
      <c r="V39" s="154"/>
      <c r="W39" s="154"/>
      <c r="X39" s="170"/>
      <c r="Y39" s="151"/>
      <c r="Z39" s="172"/>
      <c r="AA39" s="172"/>
      <c r="AB39" s="173"/>
      <c r="AC39" s="173"/>
      <c r="AD39" s="173"/>
      <c r="AE39" s="174"/>
      <c r="AF39" s="175"/>
      <c r="AG39" s="171"/>
      <c r="AH39" s="154"/>
      <c r="AI39" s="154"/>
      <c r="AJ39" s="152"/>
      <c r="AK39" s="176"/>
      <c r="AL39" s="177"/>
      <c r="AM39" s="178"/>
      <c r="AN39" s="179"/>
    </row>
    <row r="40" spans="2:41" s="90" customFormat="1" ht="71.25" customHeight="1" x14ac:dyDescent="0.95">
      <c r="B40" s="168">
        <v>11</v>
      </c>
      <c r="C40" s="780" t="s">
        <v>84</v>
      </c>
      <c r="D40" s="781"/>
      <c r="E40" s="180">
        <v>13</v>
      </c>
      <c r="F40" s="819" t="s">
        <v>85</v>
      </c>
      <c r="G40" s="820"/>
      <c r="H40" s="820"/>
      <c r="I40" s="820"/>
      <c r="J40" s="820"/>
      <c r="K40" s="820"/>
      <c r="L40" s="820"/>
      <c r="M40" s="821"/>
      <c r="N40" s="106">
        <v>2</v>
      </c>
      <c r="O40" s="92">
        <f>N40*30</f>
        <v>60</v>
      </c>
      <c r="P40" s="93">
        <f>SUM(Q40:W40)</f>
        <v>36</v>
      </c>
      <c r="Q40" s="94">
        <v>18</v>
      </c>
      <c r="R40" s="94"/>
      <c r="S40" s="94">
        <v>18</v>
      </c>
      <c r="T40" s="94"/>
      <c r="U40" s="94"/>
      <c r="V40" s="94"/>
      <c r="W40" s="94"/>
      <c r="X40" s="92">
        <f t="shared" ref="X40:X54" si="5">O40-P40</f>
        <v>24</v>
      </c>
      <c r="Y40" s="95"/>
      <c r="Z40" s="96">
        <v>3</v>
      </c>
      <c r="AA40" s="96">
        <v>3</v>
      </c>
      <c r="AB40" s="97"/>
      <c r="AC40" s="97"/>
      <c r="AD40" s="97"/>
      <c r="AE40" s="98"/>
      <c r="AF40" s="99"/>
      <c r="AG40" s="93">
        <f>SUM(AH40:AJ40)</f>
        <v>2</v>
      </c>
      <c r="AH40" s="94">
        <v>1</v>
      </c>
      <c r="AI40" s="94">
        <v>1</v>
      </c>
      <c r="AJ40" s="103"/>
      <c r="AK40" s="181"/>
      <c r="AL40" s="181"/>
      <c r="AM40" s="181"/>
      <c r="AN40" s="182"/>
    </row>
    <row r="41" spans="2:41" s="90" customFormat="1" ht="71.25" customHeight="1" x14ac:dyDescent="0.95">
      <c r="B41" s="168">
        <v>11</v>
      </c>
      <c r="C41" s="780" t="s">
        <v>86</v>
      </c>
      <c r="D41" s="781"/>
      <c r="E41" s="183">
        <v>1</v>
      </c>
      <c r="F41" s="819" t="s">
        <v>85</v>
      </c>
      <c r="G41" s="820"/>
      <c r="H41" s="820"/>
      <c r="I41" s="820"/>
      <c r="J41" s="820"/>
      <c r="K41" s="820"/>
      <c r="L41" s="820"/>
      <c r="M41" s="821"/>
      <c r="N41" s="106">
        <v>2</v>
      </c>
      <c r="O41" s="92">
        <f>N41*30</f>
        <v>60</v>
      </c>
      <c r="P41" s="93">
        <f>SUM(Q41:W41)</f>
        <v>36</v>
      </c>
      <c r="Q41" s="94">
        <v>18</v>
      </c>
      <c r="R41" s="94"/>
      <c r="S41" s="94">
        <v>18</v>
      </c>
      <c r="T41" s="94"/>
      <c r="U41" s="94"/>
      <c r="V41" s="94"/>
      <c r="W41" s="94"/>
      <c r="X41" s="92">
        <f t="shared" si="5"/>
        <v>24</v>
      </c>
      <c r="Y41" s="95"/>
      <c r="Z41" s="96">
        <v>3</v>
      </c>
      <c r="AA41" s="96">
        <v>3</v>
      </c>
      <c r="AB41" s="97"/>
      <c r="AC41" s="97"/>
      <c r="AD41" s="97"/>
      <c r="AE41" s="98"/>
      <c r="AF41" s="99"/>
      <c r="AG41" s="93">
        <f>SUM(AH41:AJ41)</f>
        <v>2</v>
      </c>
      <c r="AH41" s="94">
        <v>1</v>
      </c>
      <c r="AI41" s="94">
        <v>1</v>
      </c>
      <c r="AJ41" s="103"/>
      <c r="AK41" s="181"/>
      <c r="AL41" s="181"/>
      <c r="AM41" s="181"/>
      <c r="AN41" s="182"/>
    </row>
    <row r="42" spans="2:41" s="90" customFormat="1" ht="140.25" customHeight="1" x14ac:dyDescent="0.95">
      <c r="B42" s="168">
        <v>11</v>
      </c>
      <c r="C42" s="780" t="s">
        <v>87</v>
      </c>
      <c r="D42" s="781"/>
      <c r="E42" s="183">
        <v>1</v>
      </c>
      <c r="F42" s="819" t="s">
        <v>85</v>
      </c>
      <c r="G42" s="820"/>
      <c r="H42" s="820"/>
      <c r="I42" s="820"/>
      <c r="J42" s="820"/>
      <c r="K42" s="820"/>
      <c r="L42" s="820"/>
      <c r="M42" s="821"/>
      <c r="N42" s="106">
        <v>2</v>
      </c>
      <c r="O42" s="92">
        <f>N42*30</f>
        <v>60</v>
      </c>
      <c r="P42" s="93">
        <f>SUM(Q42:W42)</f>
        <v>36</v>
      </c>
      <c r="Q42" s="94">
        <v>18</v>
      </c>
      <c r="R42" s="94"/>
      <c r="S42" s="94">
        <v>18</v>
      </c>
      <c r="T42" s="94"/>
      <c r="U42" s="94"/>
      <c r="V42" s="94"/>
      <c r="W42" s="94"/>
      <c r="X42" s="92">
        <f>O42-P42</f>
        <v>24</v>
      </c>
      <c r="Y42" s="95"/>
      <c r="Z42" s="96">
        <v>3</v>
      </c>
      <c r="AA42" s="96">
        <v>3</v>
      </c>
      <c r="AB42" s="97"/>
      <c r="AC42" s="97"/>
      <c r="AD42" s="97"/>
      <c r="AE42" s="98"/>
      <c r="AF42" s="99"/>
      <c r="AG42" s="93">
        <f>SUM(AH42:AJ42)</f>
        <v>2</v>
      </c>
      <c r="AH42" s="94">
        <v>1</v>
      </c>
      <c r="AI42" s="94">
        <v>1</v>
      </c>
      <c r="AJ42" s="103"/>
      <c r="AK42" s="181"/>
      <c r="AL42" s="181"/>
      <c r="AM42" s="181"/>
      <c r="AN42" s="182"/>
    </row>
    <row r="43" spans="2:41" s="90" customFormat="1" ht="71.25" customHeight="1" x14ac:dyDescent="0.95">
      <c r="B43" s="168">
        <v>11</v>
      </c>
      <c r="C43" s="780" t="s">
        <v>88</v>
      </c>
      <c r="D43" s="781"/>
      <c r="E43" s="183">
        <v>16</v>
      </c>
      <c r="F43" s="819" t="s">
        <v>85</v>
      </c>
      <c r="G43" s="820"/>
      <c r="H43" s="820"/>
      <c r="I43" s="820"/>
      <c r="J43" s="820"/>
      <c r="K43" s="820"/>
      <c r="L43" s="820"/>
      <c r="M43" s="821"/>
      <c r="N43" s="106">
        <v>2</v>
      </c>
      <c r="O43" s="92">
        <f>N43*30</f>
        <v>60</v>
      </c>
      <c r="P43" s="93">
        <f>SUM(Q43:W43)</f>
        <v>36</v>
      </c>
      <c r="Q43" s="94">
        <v>18</v>
      </c>
      <c r="R43" s="94"/>
      <c r="S43" s="94">
        <v>18</v>
      </c>
      <c r="T43" s="94"/>
      <c r="U43" s="94"/>
      <c r="V43" s="94"/>
      <c r="W43" s="94"/>
      <c r="X43" s="92">
        <f>O43-P43</f>
        <v>24</v>
      </c>
      <c r="Y43" s="95"/>
      <c r="Z43" s="96">
        <v>3</v>
      </c>
      <c r="AA43" s="96">
        <v>3</v>
      </c>
      <c r="AB43" s="97"/>
      <c r="AC43" s="97"/>
      <c r="AD43" s="97"/>
      <c r="AE43" s="98"/>
      <c r="AF43" s="99"/>
      <c r="AG43" s="93">
        <f>SUM(AH43:AJ43)</f>
        <v>2</v>
      </c>
      <c r="AH43" s="94">
        <v>1</v>
      </c>
      <c r="AI43" s="94">
        <v>1</v>
      </c>
      <c r="AJ43" s="103"/>
      <c r="AK43" s="181"/>
      <c r="AL43" s="181"/>
      <c r="AM43" s="181"/>
      <c r="AN43" s="182"/>
    </row>
    <row r="44" spans="2:41" s="90" customFormat="1" ht="71.25" customHeight="1" x14ac:dyDescent="0.95">
      <c r="B44" s="168">
        <v>11</v>
      </c>
      <c r="C44" s="780" t="s">
        <v>89</v>
      </c>
      <c r="D44" s="781"/>
      <c r="E44" s="183">
        <v>2</v>
      </c>
      <c r="F44" s="819" t="s">
        <v>85</v>
      </c>
      <c r="G44" s="820"/>
      <c r="H44" s="820"/>
      <c r="I44" s="820"/>
      <c r="J44" s="820"/>
      <c r="K44" s="820"/>
      <c r="L44" s="820"/>
      <c r="M44" s="821"/>
      <c r="N44" s="106">
        <v>2</v>
      </c>
      <c r="O44" s="92">
        <f>N44*30</f>
        <v>60</v>
      </c>
      <c r="P44" s="93">
        <f>SUM(Q44:W44)</f>
        <v>36</v>
      </c>
      <c r="Q44" s="94">
        <v>18</v>
      </c>
      <c r="R44" s="94"/>
      <c r="S44" s="94">
        <v>18</v>
      </c>
      <c r="T44" s="94"/>
      <c r="U44" s="94"/>
      <c r="V44" s="94"/>
      <c r="W44" s="94"/>
      <c r="X44" s="92">
        <f t="shared" si="5"/>
        <v>24</v>
      </c>
      <c r="Y44" s="95"/>
      <c r="Z44" s="96">
        <v>3</v>
      </c>
      <c r="AA44" s="96">
        <v>3</v>
      </c>
      <c r="AB44" s="97"/>
      <c r="AC44" s="97"/>
      <c r="AD44" s="97"/>
      <c r="AE44" s="98"/>
      <c r="AF44" s="99"/>
      <c r="AG44" s="93">
        <f>SUM(AH44:AJ44)</f>
        <v>2</v>
      </c>
      <c r="AH44" s="94">
        <v>1</v>
      </c>
      <c r="AI44" s="94">
        <v>1</v>
      </c>
      <c r="AJ44" s="103"/>
      <c r="AK44" s="181"/>
      <c r="AL44" s="181"/>
      <c r="AM44" s="181"/>
      <c r="AN44" s="182"/>
    </row>
    <row r="45" spans="2:41" s="90" customFormat="1" ht="71.25" customHeight="1" x14ac:dyDescent="0.95">
      <c r="B45" s="168">
        <v>12</v>
      </c>
      <c r="C45" s="825" t="s">
        <v>90</v>
      </c>
      <c r="D45" s="826"/>
      <c r="E45" s="826"/>
      <c r="F45" s="819"/>
      <c r="G45" s="820"/>
      <c r="H45" s="820"/>
      <c r="I45" s="820"/>
      <c r="J45" s="820"/>
      <c r="K45" s="820"/>
      <c r="L45" s="820"/>
      <c r="M45" s="821"/>
      <c r="N45" s="106"/>
      <c r="O45" s="92"/>
      <c r="P45" s="93"/>
      <c r="Q45" s="94"/>
      <c r="R45" s="94"/>
      <c r="S45" s="94"/>
      <c r="T45" s="94"/>
      <c r="U45" s="94"/>
      <c r="V45" s="94"/>
      <c r="W45" s="94"/>
      <c r="X45" s="92"/>
      <c r="Y45" s="95"/>
      <c r="Z45" s="96"/>
      <c r="AA45" s="96"/>
      <c r="AB45" s="97"/>
      <c r="AC45" s="97"/>
      <c r="AD45" s="97"/>
      <c r="AE45" s="98"/>
      <c r="AF45" s="99"/>
      <c r="AG45" s="93"/>
      <c r="AH45" s="94"/>
      <c r="AI45" s="94"/>
      <c r="AJ45" s="103"/>
      <c r="AK45" s="181"/>
      <c r="AL45" s="181"/>
      <c r="AM45" s="181"/>
      <c r="AN45" s="182"/>
    </row>
    <row r="46" spans="2:41" s="90" customFormat="1" ht="71.25" customHeight="1" x14ac:dyDescent="0.95">
      <c r="B46" s="168">
        <v>12</v>
      </c>
      <c r="C46" s="780" t="s">
        <v>91</v>
      </c>
      <c r="D46" s="791"/>
      <c r="E46" s="180">
        <v>10</v>
      </c>
      <c r="F46" s="819" t="s">
        <v>92</v>
      </c>
      <c r="G46" s="820"/>
      <c r="H46" s="820"/>
      <c r="I46" s="820"/>
      <c r="J46" s="820"/>
      <c r="K46" s="820"/>
      <c r="L46" s="820"/>
      <c r="M46" s="821"/>
      <c r="N46" s="106">
        <v>2</v>
      </c>
      <c r="O46" s="92">
        <f>N46*30</f>
        <v>60</v>
      </c>
      <c r="P46" s="93">
        <f>SUM(Q46:W46)</f>
        <v>36</v>
      </c>
      <c r="Q46" s="94">
        <v>18</v>
      </c>
      <c r="R46" s="94"/>
      <c r="S46" s="94">
        <v>18</v>
      </c>
      <c r="T46" s="94"/>
      <c r="U46" s="94"/>
      <c r="V46" s="94"/>
      <c r="W46" s="94"/>
      <c r="X46" s="92">
        <f t="shared" si="5"/>
        <v>24</v>
      </c>
      <c r="Y46" s="95"/>
      <c r="Z46" s="96">
        <v>3</v>
      </c>
      <c r="AA46" s="96">
        <v>3</v>
      </c>
      <c r="AB46" s="97"/>
      <c r="AC46" s="97"/>
      <c r="AD46" s="97"/>
      <c r="AE46" s="98"/>
      <c r="AF46" s="99"/>
      <c r="AG46" s="93">
        <f>SUM(AH46:AJ46)</f>
        <v>2</v>
      </c>
      <c r="AH46" s="94">
        <v>1</v>
      </c>
      <c r="AI46" s="94">
        <v>1</v>
      </c>
      <c r="AJ46" s="103"/>
      <c r="AK46" s="181"/>
      <c r="AL46" s="181"/>
      <c r="AM46" s="181"/>
      <c r="AN46" s="182"/>
    </row>
    <row r="47" spans="2:41" s="90" customFormat="1" ht="71.25" customHeight="1" x14ac:dyDescent="0.95">
      <c r="B47" s="168">
        <v>12</v>
      </c>
      <c r="C47" s="780" t="s">
        <v>93</v>
      </c>
      <c r="D47" s="791"/>
      <c r="E47" s="183">
        <v>4</v>
      </c>
      <c r="F47" s="819" t="s">
        <v>92</v>
      </c>
      <c r="G47" s="820"/>
      <c r="H47" s="820"/>
      <c r="I47" s="820"/>
      <c r="J47" s="820"/>
      <c r="K47" s="820"/>
      <c r="L47" s="820"/>
      <c r="M47" s="821"/>
      <c r="N47" s="106">
        <v>2</v>
      </c>
      <c r="O47" s="92">
        <f>N47*30</f>
        <v>60</v>
      </c>
      <c r="P47" s="93">
        <f>SUM(Q47:W47)</f>
        <v>36</v>
      </c>
      <c r="Q47" s="94">
        <v>18</v>
      </c>
      <c r="R47" s="94"/>
      <c r="S47" s="94">
        <v>18</v>
      </c>
      <c r="T47" s="94"/>
      <c r="U47" s="94"/>
      <c r="V47" s="94"/>
      <c r="W47" s="94"/>
      <c r="X47" s="92">
        <f t="shared" si="5"/>
        <v>24</v>
      </c>
      <c r="Y47" s="95"/>
      <c r="Z47" s="96">
        <v>3</v>
      </c>
      <c r="AA47" s="96">
        <v>3</v>
      </c>
      <c r="AB47" s="97"/>
      <c r="AC47" s="97"/>
      <c r="AD47" s="97"/>
      <c r="AE47" s="98"/>
      <c r="AF47" s="99"/>
      <c r="AG47" s="93">
        <f>SUM(AH47:AJ47)</f>
        <v>2</v>
      </c>
      <c r="AH47" s="94">
        <v>1</v>
      </c>
      <c r="AI47" s="94">
        <v>1</v>
      </c>
      <c r="AJ47" s="103"/>
      <c r="AK47" s="181"/>
      <c r="AL47" s="181"/>
      <c r="AM47" s="181"/>
      <c r="AN47" s="182"/>
    </row>
    <row r="48" spans="2:41" s="90" customFormat="1" ht="71.25" customHeight="1" x14ac:dyDescent="0.95">
      <c r="B48" s="168">
        <v>12</v>
      </c>
      <c r="C48" s="780" t="s">
        <v>94</v>
      </c>
      <c r="D48" s="791"/>
      <c r="E48" s="183">
        <v>16</v>
      </c>
      <c r="F48" s="819" t="s">
        <v>92</v>
      </c>
      <c r="G48" s="820"/>
      <c r="H48" s="820"/>
      <c r="I48" s="820"/>
      <c r="J48" s="820"/>
      <c r="K48" s="820"/>
      <c r="L48" s="820"/>
      <c r="M48" s="821"/>
      <c r="N48" s="106">
        <v>2</v>
      </c>
      <c r="O48" s="92">
        <f>N48*30</f>
        <v>60</v>
      </c>
      <c r="P48" s="93">
        <f>SUM(Q48:W48)</f>
        <v>36</v>
      </c>
      <c r="Q48" s="94">
        <v>18</v>
      </c>
      <c r="R48" s="94"/>
      <c r="S48" s="94">
        <v>18</v>
      </c>
      <c r="T48" s="94"/>
      <c r="U48" s="94"/>
      <c r="V48" s="94"/>
      <c r="W48" s="94"/>
      <c r="X48" s="92">
        <f>O48-P48</f>
        <v>24</v>
      </c>
      <c r="Y48" s="95"/>
      <c r="Z48" s="96">
        <v>3</v>
      </c>
      <c r="AA48" s="96">
        <v>3</v>
      </c>
      <c r="AB48" s="97"/>
      <c r="AC48" s="97"/>
      <c r="AD48" s="97"/>
      <c r="AE48" s="98"/>
      <c r="AF48" s="99"/>
      <c r="AG48" s="93">
        <f>SUM(AH48:AJ48)</f>
        <v>2</v>
      </c>
      <c r="AH48" s="94">
        <v>1</v>
      </c>
      <c r="AI48" s="94">
        <v>1</v>
      </c>
      <c r="AJ48" s="103"/>
      <c r="AK48" s="181"/>
      <c r="AL48" s="181"/>
      <c r="AM48" s="181"/>
      <c r="AN48" s="182"/>
    </row>
    <row r="49" spans="2:41" s="90" customFormat="1" ht="128.25" customHeight="1" x14ac:dyDescent="0.95">
      <c r="B49" s="168">
        <v>12</v>
      </c>
      <c r="C49" s="780" t="s">
        <v>95</v>
      </c>
      <c r="D49" s="791"/>
      <c r="E49" s="183">
        <v>3</v>
      </c>
      <c r="F49" s="822" t="s">
        <v>268</v>
      </c>
      <c r="G49" s="823"/>
      <c r="H49" s="823"/>
      <c r="I49" s="823"/>
      <c r="J49" s="823"/>
      <c r="K49" s="823"/>
      <c r="L49" s="823"/>
      <c r="M49" s="824"/>
      <c r="N49" s="106">
        <v>2</v>
      </c>
      <c r="O49" s="92">
        <f>N49*30</f>
        <v>60</v>
      </c>
      <c r="P49" s="93">
        <f>SUM(Q49:W49)</f>
        <v>36</v>
      </c>
      <c r="Q49" s="94">
        <v>18</v>
      </c>
      <c r="R49" s="94"/>
      <c r="S49" s="94">
        <v>18</v>
      </c>
      <c r="T49" s="94"/>
      <c r="U49" s="94"/>
      <c r="V49" s="94"/>
      <c r="W49" s="94"/>
      <c r="X49" s="92">
        <f t="shared" si="5"/>
        <v>24</v>
      </c>
      <c r="Y49" s="95"/>
      <c r="Z49" s="96">
        <v>3</v>
      </c>
      <c r="AA49" s="96">
        <v>3</v>
      </c>
      <c r="AB49" s="97"/>
      <c r="AC49" s="97"/>
      <c r="AD49" s="97"/>
      <c r="AE49" s="98"/>
      <c r="AF49" s="99"/>
      <c r="AG49" s="93">
        <f>SUM(AH49:AJ49)</f>
        <v>2</v>
      </c>
      <c r="AH49" s="94">
        <v>1</v>
      </c>
      <c r="AI49" s="94">
        <v>1</v>
      </c>
      <c r="AJ49" s="103"/>
      <c r="AK49" s="181"/>
      <c r="AL49" s="181"/>
      <c r="AM49" s="181"/>
      <c r="AN49" s="182"/>
    </row>
    <row r="50" spans="2:41" s="90" customFormat="1" ht="71.25" customHeight="1" x14ac:dyDescent="0.95">
      <c r="B50" s="168">
        <v>13</v>
      </c>
      <c r="C50" s="793" t="s">
        <v>96</v>
      </c>
      <c r="D50" s="793"/>
      <c r="E50" s="815"/>
      <c r="F50" s="816"/>
      <c r="G50" s="817"/>
      <c r="H50" s="817"/>
      <c r="I50" s="817"/>
      <c r="J50" s="817"/>
      <c r="K50" s="817"/>
      <c r="L50" s="817"/>
      <c r="M50" s="818"/>
      <c r="N50" s="106"/>
      <c r="O50" s="92"/>
      <c r="P50" s="93"/>
      <c r="Q50" s="94"/>
      <c r="R50" s="94"/>
      <c r="S50" s="94"/>
      <c r="T50" s="94"/>
      <c r="U50" s="94"/>
      <c r="V50" s="94"/>
      <c r="W50" s="94"/>
      <c r="X50" s="92"/>
      <c r="Y50" s="95"/>
      <c r="Z50" s="96"/>
      <c r="AA50" s="96"/>
      <c r="AB50" s="97"/>
      <c r="AC50" s="97"/>
      <c r="AD50" s="97"/>
      <c r="AE50" s="98"/>
      <c r="AF50" s="99"/>
      <c r="AG50" s="93"/>
      <c r="AH50" s="94"/>
      <c r="AI50" s="94"/>
      <c r="AJ50" s="103"/>
      <c r="AK50" s="181"/>
      <c r="AL50" s="181"/>
      <c r="AM50" s="181"/>
      <c r="AN50" s="182"/>
    </row>
    <row r="51" spans="2:41" s="90" customFormat="1" ht="153.75" customHeight="1" x14ac:dyDescent="1">
      <c r="B51" s="168">
        <v>13</v>
      </c>
      <c r="C51" s="780" t="s">
        <v>97</v>
      </c>
      <c r="D51" s="791"/>
      <c r="E51" s="180">
        <v>3</v>
      </c>
      <c r="F51" s="803" t="s">
        <v>98</v>
      </c>
      <c r="G51" s="804"/>
      <c r="H51" s="804"/>
      <c r="I51" s="804"/>
      <c r="J51" s="804"/>
      <c r="K51" s="804"/>
      <c r="L51" s="804"/>
      <c r="M51" s="805"/>
      <c r="N51" s="106">
        <v>2</v>
      </c>
      <c r="O51" s="92">
        <f>N51*30</f>
        <v>60</v>
      </c>
      <c r="P51" s="93">
        <f>SUM(Q51:W51)</f>
        <v>36</v>
      </c>
      <c r="Q51" s="94">
        <v>18</v>
      </c>
      <c r="R51" s="94"/>
      <c r="S51" s="94">
        <v>18</v>
      </c>
      <c r="T51" s="94"/>
      <c r="U51" s="94"/>
      <c r="V51" s="94"/>
      <c r="W51" s="94"/>
      <c r="X51" s="92">
        <f t="shared" si="5"/>
        <v>24</v>
      </c>
      <c r="Y51" s="95"/>
      <c r="Z51" s="96">
        <v>4</v>
      </c>
      <c r="AA51" s="96">
        <v>4</v>
      </c>
      <c r="AB51" s="97"/>
      <c r="AC51" s="97"/>
      <c r="AD51" s="97"/>
      <c r="AE51" s="98"/>
      <c r="AF51" s="99"/>
      <c r="AG51" s="93"/>
      <c r="AH51" s="94"/>
      <c r="AI51" s="94"/>
      <c r="AJ51" s="103"/>
      <c r="AK51" s="184">
        <f>SUM(AL51:AN51)</f>
        <v>2</v>
      </c>
      <c r="AL51" s="185">
        <v>1</v>
      </c>
      <c r="AM51" s="185">
        <v>1</v>
      </c>
      <c r="AN51" s="186"/>
    </row>
    <row r="52" spans="2:41" s="90" customFormat="1" ht="153.75" customHeight="1" thickBot="1" x14ac:dyDescent="1.05">
      <c r="B52" s="168">
        <v>13</v>
      </c>
      <c r="C52" s="780" t="s">
        <v>99</v>
      </c>
      <c r="D52" s="791"/>
      <c r="E52" s="183">
        <v>18</v>
      </c>
      <c r="F52" s="803" t="s">
        <v>98</v>
      </c>
      <c r="G52" s="804"/>
      <c r="H52" s="804"/>
      <c r="I52" s="804"/>
      <c r="J52" s="804"/>
      <c r="K52" s="804"/>
      <c r="L52" s="804"/>
      <c r="M52" s="805"/>
      <c r="N52" s="106">
        <v>2</v>
      </c>
      <c r="O52" s="92">
        <f>N52*30</f>
        <v>60</v>
      </c>
      <c r="P52" s="93">
        <f>SUM(Q52:W52)</f>
        <v>36</v>
      </c>
      <c r="Q52" s="94">
        <v>18</v>
      </c>
      <c r="R52" s="94"/>
      <c r="S52" s="94">
        <v>18</v>
      </c>
      <c r="T52" s="94"/>
      <c r="U52" s="94"/>
      <c r="V52" s="94"/>
      <c r="W52" s="94"/>
      <c r="X52" s="92">
        <f>O52-P52</f>
        <v>24</v>
      </c>
      <c r="Y52" s="95"/>
      <c r="Z52" s="96">
        <v>4</v>
      </c>
      <c r="AA52" s="96">
        <v>4</v>
      </c>
      <c r="AB52" s="97"/>
      <c r="AC52" s="97"/>
      <c r="AD52" s="97"/>
      <c r="AE52" s="98"/>
      <c r="AF52" s="99"/>
      <c r="AG52" s="93"/>
      <c r="AH52" s="94"/>
      <c r="AI52" s="94"/>
      <c r="AJ52" s="103"/>
      <c r="AK52" s="187">
        <f>SUM(AL52:AN52)</f>
        <v>2</v>
      </c>
      <c r="AL52" s="185">
        <v>1</v>
      </c>
      <c r="AM52" s="185">
        <v>1</v>
      </c>
      <c r="AN52" s="186"/>
    </row>
    <row r="53" spans="2:41" s="90" customFormat="1" ht="225.75" customHeight="1" thickBot="1" x14ac:dyDescent="1.05">
      <c r="B53" s="168">
        <v>13</v>
      </c>
      <c r="C53" s="780" t="s">
        <v>100</v>
      </c>
      <c r="D53" s="791"/>
      <c r="E53" s="183">
        <v>4</v>
      </c>
      <c r="F53" s="803" t="s">
        <v>98</v>
      </c>
      <c r="G53" s="804"/>
      <c r="H53" s="804"/>
      <c r="I53" s="804"/>
      <c r="J53" s="804"/>
      <c r="K53" s="804"/>
      <c r="L53" s="804"/>
      <c r="M53" s="805"/>
      <c r="N53" s="106">
        <v>2</v>
      </c>
      <c r="O53" s="92">
        <f>N53*30</f>
        <v>60</v>
      </c>
      <c r="P53" s="93">
        <f>SUM(Q53:W53)</f>
        <v>36</v>
      </c>
      <c r="Q53" s="94">
        <v>18</v>
      </c>
      <c r="R53" s="94"/>
      <c r="S53" s="94">
        <v>18</v>
      </c>
      <c r="T53" s="94"/>
      <c r="U53" s="94"/>
      <c r="V53" s="94"/>
      <c r="W53" s="94"/>
      <c r="X53" s="92">
        <f t="shared" si="5"/>
        <v>24</v>
      </c>
      <c r="Y53" s="95"/>
      <c r="Z53" s="96">
        <v>4</v>
      </c>
      <c r="AA53" s="96">
        <v>4</v>
      </c>
      <c r="AB53" s="97"/>
      <c r="AC53" s="97"/>
      <c r="AD53" s="97"/>
      <c r="AE53" s="98"/>
      <c r="AF53" s="99"/>
      <c r="AG53" s="93"/>
      <c r="AH53" s="94"/>
      <c r="AI53" s="94"/>
      <c r="AJ53" s="103"/>
      <c r="AK53" s="187">
        <f>SUM(AL53:AN53)</f>
        <v>2</v>
      </c>
      <c r="AL53" s="188">
        <v>1</v>
      </c>
      <c r="AM53" s="189">
        <v>1</v>
      </c>
      <c r="AN53" s="190"/>
    </row>
    <row r="54" spans="2:41" s="90" customFormat="1" ht="144.75" customHeight="1" thickBot="1" x14ac:dyDescent="0.25">
      <c r="B54" s="191">
        <v>13</v>
      </c>
      <c r="C54" s="780" t="s">
        <v>101</v>
      </c>
      <c r="D54" s="791"/>
      <c r="E54" s="192">
        <v>8</v>
      </c>
      <c r="F54" s="806" t="s">
        <v>98</v>
      </c>
      <c r="G54" s="807"/>
      <c r="H54" s="807"/>
      <c r="I54" s="807"/>
      <c r="J54" s="807"/>
      <c r="K54" s="807"/>
      <c r="L54" s="807"/>
      <c r="M54" s="808"/>
      <c r="N54" s="148">
        <v>2</v>
      </c>
      <c r="O54" s="133">
        <f>N54*30</f>
        <v>60</v>
      </c>
      <c r="P54" s="148">
        <f>SUM(Q54:W54)</f>
        <v>36</v>
      </c>
      <c r="Q54" s="133">
        <v>18</v>
      </c>
      <c r="R54" s="133"/>
      <c r="S54" s="94">
        <v>18</v>
      </c>
      <c r="T54" s="94"/>
      <c r="U54" s="94"/>
      <c r="V54" s="94"/>
      <c r="W54" s="94"/>
      <c r="X54" s="103">
        <f t="shared" si="5"/>
        <v>24</v>
      </c>
      <c r="Y54" s="106"/>
      <c r="Z54" s="107">
        <v>4</v>
      </c>
      <c r="AA54" s="107">
        <v>4</v>
      </c>
      <c r="AB54" s="107"/>
      <c r="AC54" s="107"/>
      <c r="AD54" s="107"/>
      <c r="AE54" s="193"/>
      <c r="AF54" s="193"/>
      <c r="AG54" s="194"/>
      <c r="AH54" s="195"/>
      <c r="AI54" s="195"/>
      <c r="AJ54" s="195"/>
      <c r="AK54" s="195">
        <f>SUM(AL54:AN54)</f>
        <v>2</v>
      </c>
      <c r="AL54" s="195">
        <v>1</v>
      </c>
      <c r="AM54" s="195">
        <v>1</v>
      </c>
      <c r="AN54" s="196"/>
    </row>
    <row r="55" spans="2:41" s="164" customFormat="1" ht="61.5" customHeight="1" thickBot="1" x14ac:dyDescent="1.05">
      <c r="B55" s="809" t="s">
        <v>102</v>
      </c>
      <c r="C55" s="810"/>
      <c r="D55" s="810"/>
      <c r="E55" s="810"/>
      <c r="F55" s="811"/>
      <c r="G55" s="811"/>
      <c r="H55" s="811"/>
      <c r="I55" s="811"/>
      <c r="J55" s="811"/>
      <c r="K55" s="811"/>
      <c r="L55" s="811"/>
      <c r="M55" s="811"/>
      <c r="N55" s="150">
        <f>N40+N46+N51</f>
        <v>6</v>
      </c>
      <c r="O55" s="133">
        <f>O40+O46+O51</f>
        <v>180</v>
      </c>
      <c r="P55" s="148">
        <f>P40+P46+P51</f>
        <v>108</v>
      </c>
      <c r="Q55" s="133">
        <f>Q40+Q46+Q51</f>
        <v>54</v>
      </c>
      <c r="R55" s="133"/>
      <c r="S55" s="94">
        <f>S40+S46+S51</f>
        <v>54</v>
      </c>
      <c r="T55" s="94"/>
      <c r="U55" s="94"/>
      <c r="V55" s="94"/>
      <c r="W55" s="94"/>
      <c r="X55" s="103">
        <f>X40+X46+X51</f>
        <v>72</v>
      </c>
      <c r="Y55" s="106"/>
      <c r="Z55" s="197">
        <f>COUNTIF(Z40:Z44,"&gt;=1")/5+COUNTIF(Z46:Z49,"&gt;=1")/4+COUNTIF(Z51:Z54, "&gt;=1")/4</f>
        <v>3</v>
      </c>
      <c r="AA55" s="197">
        <f>COUNTIF(AA40:AA44,"&gt;=1")/5+COUNTIF(AA46:AA49,"&gt;=1")/4+COUNTIF(AA51:AA54, "&gt;=1")/4</f>
        <v>3</v>
      </c>
      <c r="AB55" s="198"/>
      <c r="AC55" s="197"/>
      <c r="AD55" s="197"/>
      <c r="AE55" s="197"/>
      <c r="AF55" s="199"/>
      <c r="AG55" s="200">
        <f>AG40+AG46+AG51</f>
        <v>4</v>
      </c>
      <c r="AH55" s="201">
        <f>AH40+AH46+AH51</f>
        <v>2</v>
      </c>
      <c r="AI55" s="201">
        <f>AI40+AI46+AI51</f>
        <v>2</v>
      </c>
      <c r="AJ55" s="202"/>
      <c r="AK55" s="200">
        <f>AK40+AK46+AK51</f>
        <v>2</v>
      </c>
      <c r="AL55" s="201">
        <f>AL40+AL46+AL51</f>
        <v>1</v>
      </c>
      <c r="AM55" s="201">
        <f>AM40+AM46+AM51</f>
        <v>1</v>
      </c>
      <c r="AN55" s="203"/>
    </row>
    <row r="56" spans="2:41" s="205" customFormat="1" ht="85.5" customHeight="1" thickBot="1" x14ac:dyDescent="0.3">
      <c r="B56" s="812" t="s">
        <v>103</v>
      </c>
      <c r="C56" s="813"/>
      <c r="D56" s="813"/>
      <c r="E56" s="813"/>
      <c r="F56" s="813"/>
      <c r="G56" s="813"/>
      <c r="H56" s="813"/>
      <c r="I56" s="813"/>
      <c r="J56" s="813"/>
      <c r="K56" s="813"/>
      <c r="L56" s="813"/>
      <c r="M56" s="813"/>
      <c r="N56" s="813"/>
      <c r="O56" s="813"/>
      <c r="P56" s="813"/>
      <c r="Q56" s="813"/>
      <c r="R56" s="813"/>
      <c r="S56" s="813"/>
      <c r="T56" s="813"/>
      <c r="U56" s="813"/>
      <c r="V56" s="813"/>
      <c r="W56" s="813"/>
      <c r="X56" s="813"/>
      <c r="Y56" s="813"/>
      <c r="Z56" s="813"/>
      <c r="AA56" s="813"/>
      <c r="AB56" s="813"/>
      <c r="AC56" s="813"/>
      <c r="AD56" s="813"/>
      <c r="AE56" s="813"/>
      <c r="AF56" s="813"/>
      <c r="AG56" s="813"/>
      <c r="AH56" s="813"/>
      <c r="AI56" s="813"/>
      <c r="AJ56" s="813"/>
      <c r="AK56" s="813"/>
      <c r="AL56" s="813"/>
      <c r="AM56" s="813"/>
      <c r="AN56" s="814"/>
      <c r="AO56" s="204"/>
    </row>
    <row r="57" spans="2:41" s="90" customFormat="1" ht="100.5" customHeight="1" thickBot="1" x14ac:dyDescent="0.7">
      <c r="B57" s="206">
        <v>14</v>
      </c>
      <c r="C57" s="801" t="s">
        <v>104</v>
      </c>
      <c r="D57" s="801"/>
      <c r="E57" s="801"/>
      <c r="F57" s="802"/>
      <c r="G57" s="802"/>
      <c r="H57" s="802"/>
      <c r="I57" s="802"/>
      <c r="J57" s="802"/>
      <c r="K57" s="802"/>
      <c r="L57" s="802"/>
      <c r="M57" s="802"/>
      <c r="N57" s="207"/>
      <c r="O57" s="208"/>
      <c r="P57" s="209"/>
      <c r="Q57" s="210"/>
      <c r="R57" s="210"/>
      <c r="S57" s="210"/>
      <c r="T57" s="210"/>
      <c r="U57" s="210"/>
      <c r="V57" s="210"/>
      <c r="W57" s="210"/>
      <c r="X57" s="211"/>
      <c r="Y57" s="212"/>
      <c r="Z57" s="213"/>
      <c r="AA57" s="213"/>
      <c r="AB57" s="213"/>
      <c r="AC57" s="213"/>
      <c r="AD57" s="213"/>
      <c r="AE57" s="214"/>
      <c r="AF57" s="215"/>
      <c r="AG57" s="210"/>
      <c r="AH57" s="210"/>
      <c r="AI57" s="210"/>
      <c r="AJ57" s="211"/>
      <c r="AK57" s="210"/>
      <c r="AL57" s="210"/>
      <c r="AM57" s="210"/>
      <c r="AN57" s="216"/>
    </row>
    <row r="58" spans="2:41" s="90" customFormat="1" ht="171" hidden="1" customHeight="1" thickBot="1" x14ac:dyDescent="0.85">
      <c r="B58" s="206">
        <v>14</v>
      </c>
      <c r="C58" s="783" t="s">
        <v>105</v>
      </c>
      <c r="D58" s="784"/>
      <c r="E58" s="217"/>
      <c r="F58" s="785" t="s">
        <v>71</v>
      </c>
      <c r="G58" s="785"/>
      <c r="H58" s="785"/>
      <c r="I58" s="785"/>
      <c r="J58" s="785"/>
      <c r="K58" s="785"/>
      <c r="L58" s="785"/>
      <c r="M58" s="785"/>
      <c r="N58" s="218">
        <v>5</v>
      </c>
      <c r="O58" s="219">
        <f>N58*30</f>
        <v>150</v>
      </c>
      <c r="P58" s="220">
        <f>SUM(Q58:W58)</f>
        <v>72</v>
      </c>
      <c r="Q58" s="221">
        <v>36</v>
      </c>
      <c r="R58" s="221"/>
      <c r="S58" s="221">
        <v>36</v>
      </c>
      <c r="T58" s="221"/>
      <c r="U58" s="221"/>
      <c r="V58" s="221"/>
      <c r="W58" s="221"/>
      <c r="X58" s="222">
        <f>O58-P58</f>
        <v>78</v>
      </c>
      <c r="Y58" s="223">
        <v>3</v>
      </c>
      <c r="Z58" s="224"/>
      <c r="AA58" s="224">
        <v>3</v>
      </c>
      <c r="AB58" s="224"/>
      <c r="AC58" s="224"/>
      <c r="AD58" s="224">
        <v>3</v>
      </c>
      <c r="AE58" s="225"/>
      <c r="AF58" s="226"/>
      <c r="AG58" s="221">
        <f>SUM(AH58:AJ58)</f>
        <v>4</v>
      </c>
      <c r="AH58" s="221">
        <v>2</v>
      </c>
      <c r="AI58" s="221">
        <v>2</v>
      </c>
      <c r="AJ58" s="222"/>
      <c r="AK58" s="227"/>
      <c r="AL58" s="227"/>
      <c r="AM58" s="227"/>
      <c r="AN58" s="228"/>
    </row>
    <row r="59" spans="2:41" s="90" customFormat="1" ht="174" hidden="1" customHeight="1" thickBot="1" x14ac:dyDescent="0.85">
      <c r="B59" s="206">
        <v>14</v>
      </c>
      <c r="C59" s="783" t="s">
        <v>106</v>
      </c>
      <c r="D59" s="784"/>
      <c r="E59" s="217"/>
      <c r="F59" s="785" t="s">
        <v>71</v>
      </c>
      <c r="G59" s="785"/>
      <c r="H59" s="785"/>
      <c r="I59" s="785"/>
      <c r="J59" s="785"/>
      <c r="K59" s="785"/>
      <c r="L59" s="785"/>
      <c r="M59" s="785"/>
      <c r="N59" s="218">
        <f>N58</f>
        <v>5</v>
      </c>
      <c r="O59" s="219">
        <f>N59*30</f>
        <v>150</v>
      </c>
      <c r="P59" s="220">
        <f>P58</f>
        <v>72</v>
      </c>
      <c r="Q59" s="221">
        <f>Q58</f>
        <v>36</v>
      </c>
      <c r="R59" s="221"/>
      <c r="S59" s="221">
        <f>S58</f>
        <v>36</v>
      </c>
      <c r="T59" s="221"/>
      <c r="U59" s="221"/>
      <c r="V59" s="221"/>
      <c r="W59" s="221"/>
      <c r="X59" s="222">
        <f>X58</f>
        <v>78</v>
      </c>
      <c r="Y59" s="223">
        <f>Y58</f>
        <v>3</v>
      </c>
      <c r="Z59" s="224"/>
      <c r="AA59" s="224">
        <f>AA58</f>
        <v>3</v>
      </c>
      <c r="AB59" s="224"/>
      <c r="AC59" s="224"/>
      <c r="AD59" s="224">
        <f>AD58</f>
        <v>3</v>
      </c>
      <c r="AE59" s="225"/>
      <c r="AF59" s="226"/>
      <c r="AG59" s="221">
        <f t="shared" ref="AG59:AI60" si="6">AG58</f>
        <v>4</v>
      </c>
      <c r="AH59" s="221">
        <f t="shared" si="6"/>
        <v>2</v>
      </c>
      <c r="AI59" s="221">
        <f t="shared" si="6"/>
        <v>2</v>
      </c>
      <c r="AJ59" s="222"/>
      <c r="AK59" s="227"/>
      <c r="AL59" s="227"/>
      <c r="AM59" s="227"/>
      <c r="AN59" s="228"/>
    </row>
    <row r="60" spans="2:41" s="90" customFormat="1" ht="189" customHeight="1" x14ac:dyDescent="1">
      <c r="B60" s="206">
        <v>14</v>
      </c>
      <c r="C60" s="780" t="s">
        <v>107</v>
      </c>
      <c r="D60" s="791"/>
      <c r="E60" s="192">
        <v>32</v>
      </c>
      <c r="F60" s="798" t="s">
        <v>71</v>
      </c>
      <c r="G60" s="798"/>
      <c r="H60" s="798"/>
      <c r="I60" s="798"/>
      <c r="J60" s="798"/>
      <c r="K60" s="798"/>
      <c r="L60" s="798"/>
      <c r="M60" s="798"/>
      <c r="N60" s="95">
        <f>N59</f>
        <v>5</v>
      </c>
      <c r="O60" s="92">
        <f>N60*30</f>
        <v>150</v>
      </c>
      <c r="P60" s="80">
        <f>P59</f>
        <v>72</v>
      </c>
      <c r="Q60" s="94">
        <f>Q59</f>
        <v>36</v>
      </c>
      <c r="R60" s="94"/>
      <c r="S60" s="94">
        <f>S59</f>
        <v>36</v>
      </c>
      <c r="T60" s="94"/>
      <c r="U60" s="94"/>
      <c r="V60" s="94"/>
      <c r="W60" s="94"/>
      <c r="X60" s="103">
        <f>X59</f>
        <v>78</v>
      </c>
      <c r="Y60" s="95">
        <f>Y59</f>
        <v>3</v>
      </c>
      <c r="Z60" s="107"/>
      <c r="AA60" s="107">
        <f>AA59</f>
        <v>3</v>
      </c>
      <c r="AB60" s="107"/>
      <c r="AC60" s="107"/>
      <c r="AD60" s="107">
        <f>AD59</f>
        <v>3</v>
      </c>
      <c r="AE60" s="108"/>
      <c r="AF60" s="109"/>
      <c r="AG60" s="94">
        <f t="shared" si="6"/>
        <v>4</v>
      </c>
      <c r="AH60" s="94">
        <f t="shared" si="6"/>
        <v>2</v>
      </c>
      <c r="AI60" s="94">
        <f t="shared" si="6"/>
        <v>2</v>
      </c>
      <c r="AJ60" s="103"/>
      <c r="AK60" s="154"/>
      <c r="AL60" s="154"/>
      <c r="AM60" s="154"/>
      <c r="AN60" s="179"/>
    </row>
    <row r="61" spans="2:41" s="90" customFormat="1" ht="96.75" customHeight="1" x14ac:dyDescent="1">
      <c r="B61" s="229">
        <v>15</v>
      </c>
      <c r="C61" s="799" t="s">
        <v>108</v>
      </c>
      <c r="D61" s="799"/>
      <c r="E61" s="799"/>
      <c r="F61" s="797"/>
      <c r="G61" s="797"/>
      <c r="H61" s="797"/>
      <c r="I61" s="797"/>
      <c r="J61" s="797"/>
      <c r="K61" s="797"/>
      <c r="L61" s="797"/>
      <c r="M61" s="797"/>
      <c r="N61" s="95"/>
      <c r="O61" s="103"/>
      <c r="P61" s="145"/>
      <c r="Q61" s="94"/>
      <c r="R61" s="94"/>
      <c r="S61" s="94"/>
      <c r="T61" s="94"/>
      <c r="U61" s="94"/>
      <c r="V61" s="94"/>
      <c r="W61" s="94"/>
      <c r="X61" s="103"/>
      <c r="Y61" s="230"/>
      <c r="Z61" s="231"/>
      <c r="AA61" s="231"/>
      <c r="AB61" s="231"/>
      <c r="AC61" s="231"/>
      <c r="AD61" s="231"/>
      <c r="AE61" s="231"/>
      <c r="AF61" s="109"/>
      <c r="AG61" s="94"/>
      <c r="AH61" s="94"/>
      <c r="AI61" s="94"/>
      <c r="AJ61" s="103"/>
      <c r="AK61" s="154"/>
      <c r="AL61" s="154"/>
      <c r="AM61" s="154"/>
      <c r="AN61" s="179"/>
    </row>
    <row r="62" spans="2:41" s="90" customFormat="1" ht="138.75" customHeight="1" thickBot="1" x14ac:dyDescent="1.05">
      <c r="B62" s="229">
        <v>15</v>
      </c>
      <c r="C62" s="780" t="s">
        <v>109</v>
      </c>
      <c r="D62" s="791"/>
      <c r="E62" s="192">
        <v>32</v>
      </c>
      <c r="F62" s="800" t="s">
        <v>98</v>
      </c>
      <c r="G62" s="800"/>
      <c r="H62" s="800"/>
      <c r="I62" s="800"/>
      <c r="J62" s="800"/>
      <c r="K62" s="800"/>
      <c r="L62" s="800"/>
      <c r="M62" s="800"/>
      <c r="N62" s="95">
        <v>4</v>
      </c>
      <c r="O62" s="103">
        <f>N62*30</f>
        <v>120</v>
      </c>
      <c r="P62" s="145">
        <f>SUM(Q62:W62)</f>
        <v>72</v>
      </c>
      <c r="Q62" s="94">
        <v>18</v>
      </c>
      <c r="R62" s="94"/>
      <c r="S62" s="94"/>
      <c r="T62" s="94"/>
      <c r="U62" s="94">
        <v>54</v>
      </c>
      <c r="V62" s="94"/>
      <c r="W62" s="94"/>
      <c r="X62" s="103">
        <f>O62-P62</f>
        <v>48</v>
      </c>
      <c r="Y62" s="232"/>
      <c r="Z62" s="233">
        <v>3</v>
      </c>
      <c r="AA62" s="233">
        <v>3</v>
      </c>
      <c r="AB62" s="233"/>
      <c r="AC62" s="233"/>
      <c r="AD62" s="233"/>
      <c r="AE62" s="233">
        <v>3</v>
      </c>
      <c r="AF62" s="109"/>
      <c r="AG62" s="94">
        <f>SUM(AH62:AJ62)</f>
        <v>4</v>
      </c>
      <c r="AH62" s="94">
        <v>1</v>
      </c>
      <c r="AI62" s="94"/>
      <c r="AJ62" s="103">
        <v>3</v>
      </c>
      <c r="AK62" s="154"/>
      <c r="AL62" s="154"/>
      <c r="AM62" s="154"/>
      <c r="AN62" s="179"/>
    </row>
    <row r="63" spans="2:41" s="90" customFormat="1" ht="135.75" hidden="1" customHeight="1" x14ac:dyDescent="1">
      <c r="B63" s="229">
        <v>15</v>
      </c>
      <c r="C63" s="783" t="s">
        <v>110</v>
      </c>
      <c r="D63" s="784"/>
      <c r="E63" s="217"/>
      <c r="F63" s="797" t="s">
        <v>98</v>
      </c>
      <c r="G63" s="797"/>
      <c r="H63" s="797"/>
      <c r="I63" s="797"/>
      <c r="J63" s="797"/>
      <c r="K63" s="797"/>
      <c r="L63" s="797"/>
      <c r="M63" s="797"/>
      <c r="N63" s="95">
        <f>N62</f>
        <v>4</v>
      </c>
      <c r="O63" s="103">
        <f>N63*30</f>
        <v>120</v>
      </c>
      <c r="P63" s="145">
        <f>P62</f>
        <v>72</v>
      </c>
      <c r="Q63" s="145">
        <f>Q62</f>
        <v>18</v>
      </c>
      <c r="R63" s="94"/>
      <c r="S63" s="94"/>
      <c r="T63" s="94"/>
      <c r="U63" s="94">
        <f>U62</f>
        <v>54</v>
      </c>
      <c r="V63" s="94"/>
      <c r="W63" s="94"/>
      <c r="X63" s="103">
        <f>X62</f>
        <v>48</v>
      </c>
      <c r="Y63" s="232"/>
      <c r="Z63" s="233">
        <f>Z62</f>
        <v>3</v>
      </c>
      <c r="AA63" s="233">
        <f>AA62</f>
        <v>3</v>
      </c>
      <c r="AB63" s="233"/>
      <c r="AC63" s="233"/>
      <c r="AD63" s="233"/>
      <c r="AE63" s="233">
        <f>AE62</f>
        <v>3</v>
      </c>
      <c r="AF63" s="109"/>
      <c r="AG63" s="94">
        <f>AG62</f>
        <v>4</v>
      </c>
      <c r="AH63" s="94">
        <f>AH62</f>
        <v>1</v>
      </c>
      <c r="AI63" s="94"/>
      <c r="AJ63" s="103">
        <f>AJ62</f>
        <v>3</v>
      </c>
      <c r="AK63" s="154"/>
      <c r="AL63" s="154"/>
      <c r="AM63" s="154"/>
      <c r="AN63" s="179"/>
    </row>
    <row r="64" spans="2:41" s="90" customFormat="1" ht="123.75" hidden="1" customHeight="1" thickBot="1" x14ac:dyDescent="1.05">
      <c r="B64" s="229">
        <v>15</v>
      </c>
      <c r="C64" s="783" t="s">
        <v>111</v>
      </c>
      <c r="D64" s="784"/>
      <c r="E64" s="217"/>
      <c r="F64" s="797" t="s">
        <v>98</v>
      </c>
      <c r="G64" s="797"/>
      <c r="H64" s="797"/>
      <c r="I64" s="797"/>
      <c r="J64" s="797"/>
      <c r="K64" s="797"/>
      <c r="L64" s="797"/>
      <c r="M64" s="797"/>
      <c r="N64" s="95">
        <f>N63</f>
        <v>4</v>
      </c>
      <c r="O64" s="103">
        <f>N64*30</f>
        <v>120</v>
      </c>
      <c r="P64" s="145">
        <f>P63</f>
        <v>72</v>
      </c>
      <c r="Q64" s="145">
        <f>Q63</f>
        <v>18</v>
      </c>
      <c r="R64" s="94"/>
      <c r="S64" s="94"/>
      <c r="T64" s="94"/>
      <c r="U64" s="94">
        <f>U63</f>
        <v>54</v>
      </c>
      <c r="V64" s="94"/>
      <c r="W64" s="94"/>
      <c r="X64" s="103">
        <f>X63</f>
        <v>48</v>
      </c>
      <c r="Y64" s="232"/>
      <c r="Z64" s="231">
        <f>Z63</f>
        <v>3</v>
      </c>
      <c r="AA64" s="231">
        <f>AA63</f>
        <v>3</v>
      </c>
      <c r="AB64" s="231"/>
      <c r="AC64" s="231"/>
      <c r="AD64" s="231"/>
      <c r="AE64" s="231">
        <f>AE63</f>
        <v>3</v>
      </c>
      <c r="AF64" s="109"/>
      <c r="AG64" s="94">
        <f>AG63</f>
        <v>4</v>
      </c>
      <c r="AH64" s="94">
        <f>AH63</f>
        <v>1</v>
      </c>
      <c r="AI64" s="94"/>
      <c r="AJ64" s="103">
        <f>AJ63</f>
        <v>3</v>
      </c>
      <c r="AK64" s="154"/>
      <c r="AL64" s="154"/>
      <c r="AM64" s="154"/>
      <c r="AN64" s="179"/>
    </row>
    <row r="65" spans="2:40" s="125" customFormat="1" ht="152.25" customHeight="1" thickBot="1" x14ac:dyDescent="0.7">
      <c r="B65" s="234">
        <v>16</v>
      </c>
      <c r="C65" s="793" t="s">
        <v>112</v>
      </c>
      <c r="D65" s="793"/>
      <c r="E65" s="793"/>
      <c r="F65" s="785"/>
      <c r="G65" s="785"/>
      <c r="H65" s="785"/>
      <c r="I65" s="785"/>
      <c r="J65" s="785"/>
      <c r="K65" s="785"/>
      <c r="L65" s="785"/>
      <c r="M65" s="785"/>
      <c r="N65" s="235"/>
      <c r="O65" s="236"/>
      <c r="P65" s="235"/>
      <c r="Q65" s="237"/>
      <c r="R65" s="237"/>
      <c r="S65" s="237"/>
      <c r="T65" s="237"/>
      <c r="U65" s="237"/>
      <c r="V65" s="238"/>
      <c r="W65" s="238"/>
      <c r="X65" s="239"/>
      <c r="Y65" s="240"/>
      <c r="Z65" s="241"/>
      <c r="AA65" s="241"/>
      <c r="AB65" s="241"/>
      <c r="AC65" s="241"/>
      <c r="AD65" s="241"/>
      <c r="AE65" s="242"/>
      <c r="AF65" s="243"/>
      <c r="AG65" s="153"/>
      <c r="AH65" s="154"/>
      <c r="AI65" s="154"/>
      <c r="AJ65" s="170"/>
      <c r="AK65" s="93"/>
      <c r="AL65" s="94"/>
      <c r="AM65" s="94"/>
      <c r="AN65" s="104"/>
    </row>
    <row r="66" spans="2:40" s="125" customFormat="1" ht="221.25" customHeight="1" thickBot="1" x14ac:dyDescent="0.7">
      <c r="B66" s="234">
        <v>16</v>
      </c>
      <c r="C66" s="780" t="s">
        <v>113</v>
      </c>
      <c r="D66" s="791"/>
      <c r="E66" s="192">
        <v>32</v>
      </c>
      <c r="F66" s="782" t="s">
        <v>71</v>
      </c>
      <c r="G66" s="782"/>
      <c r="H66" s="782"/>
      <c r="I66" s="782"/>
      <c r="J66" s="782"/>
      <c r="K66" s="782"/>
      <c r="L66" s="782"/>
      <c r="M66" s="782"/>
      <c r="N66" s="244">
        <v>4</v>
      </c>
      <c r="O66" s="245">
        <f t="shared" ref="O66:O77" si="7">N66*30</f>
        <v>120</v>
      </c>
      <c r="P66" s="244">
        <f t="shared" ref="P66:P77" si="8">SUM(Q66:W66)</f>
        <v>72</v>
      </c>
      <c r="Q66" s="233">
        <v>36</v>
      </c>
      <c r="R66" s="233"/>
      <c r="S66" s="233">
        <v>18</v>
      </c>
      <c r="T66" s="233"/>
      <c r="U66" s="233">
        <v>18</v>
      </c>
      <c r="V66" s="246"/>
      <c r="W66" s="246"/>
      <c r="X66" s="247">
        <f>O66-P66</f>
        <v>48</v>
      </c>
      <c r="Y66" s="248"/>
      <c r="Z66" s="249">
        <v>4</v>
      </c>
      <c r="AA66" s="249">
        <v>4</v>
      </c>
      <c r="AB66" s="249"/>
      <c r="AC66" s="249"/>
      <c r="AD66" s="249">
        <v>4</v>
      </c>
      <c r="AE66" s="250"/>
      <c r="AF66" s="251"/>
      <c r="AG66" s="153"/>
      <c r="AH66" s="154"/>
      <c r="AI66" s="154"/>
      <c r="AJ66" s="170"/>
      <c r="AK66" s="93">
        <f t="shared" ref="AK66:AK77" si="9">SUM(AL66:AN66)</f>
        <v>4</v>
      </c>
      <c r="AL66" s="94">
        <v>2</v>
      </c>
      <c r="AM66" s="94">
        <v>1</v>
      </c>
      <c r="AN66" s="104">
        <v>1</v>
      </c>
    </row>
    <row r="67" spans="2:40" s="125" customFormat="1" ht="179.25" hidden="1" customHeight="1" thickBot="1" x14ac:dyDescent="0.7">
      <c r="B67" s="234">
        <v>17</v>
      </c>
      <c r="C67" s="783" t="s">
        <v>114</v>
      </c>
      <c r="D67" s="784"/>
      <c r="E67" s="217"/>
      <c r="F67" s="794" t="s">
        <v>71</v>
      </c>
      <c r="G67" s="795"/>
      <c r="H67" s="795"/>
      <c r="I67" s="795"/>
      <c r="J67" s="795"/>
      <c r="K67" s="795"/>
      <c r="L67" s="795"/>
      <c r="M67" s="796"/>
      <c r="N67" s="244">
        <v>4</v>
      </c>
      <c r="O67" s="245">
        <f t="shared" si="7"/>
        <v>120</v>
      </c>
      <c r="P67" s="244">
        <f t="shared" si="8"/>
        <v>72</v>
      </c>
      <c r="Q67" s="233">
        <f>Q66</f>
        <v>36</v>
      </c>
      <c r="R67" s="233"/>
      <c r="S67" s="233">
        <f>S66</f>
        <v>18</v>
      </c>
      <c r="T67" s="233"/>
      <c r="U67" s="233">
        <f>U66</f>
        <v>18</v>
      </c>
      <c r="V67" s="246"/>
      <c r="W67" s="246"/>
      <c r="X67" s="233">
        <f>X66</f>
        <v>48</v>
      </c>
      <c r="Y67" s="248"/>
      <c r="Z67" s="249">
        <v>4</v>
      </c>
      <c r="AA67" s="249">
        <v>4</v>
      </c>
      <c r="AB67" s="249"/>
      <c r="AC67" s="249"/>
      <c r="AD67" s="249">
        <v>4</v>
      </c>
      <c r="AE67" s="250"/>
      <c r="AF67" s="251"/>
      <c r="AG67" s="153"/>
      <c r="AH67" s="154"/>
      <c r="AI67" s="154"/>
      <c r="AJ67" s="170"/>
      <c r="AK67" s="93">
        <f t="shared" si="9"/>
        <v>4</v>
      </c>
      <c r="AL67" s="94">
        <f t="shared" ref="AL67:AN68" si="10">AL66</f>
        <v>2</v>
      </c>
      <c r="AM67" s="94">
        <f t="shared" si="10"/>
        <v>1</v>
      </c>
      <c r="AN67" s="104">
        <f t="shared" si="10"/>
        <v>1</v>
      </c>
    </row>
    <row r="68" spans="2:40" s="125" customFormat="1" ht="24" hidden="1" customHeight="1" thickBot="1" x14ac:dyDescent="0.7">
      <c r="B68" s="234">
        <v>17</v>
      </c>
      <c r="C68" s="783" t="s">
        <v>115</v>
      </c>
      <c r="D68" s="784"/>
      <c r="E68" s="217"/>
      <c r="F68" s="785" t="s">
        <v>71</v>
      </c>
      <c r="G68" s="785"/>
      <c r="H68" s="785"/>
      <c r="I68" s="785"/>
      <c r="J68" s="785"/>
      <c r="K68" s="785"/>
      <c r="L68" s="785"/>
      <c r="M68" s="785"/>
      <c r="N68" s="244">
        <v>4</v>
      </c>
      <c r="O68" s="245">
        <f t="shared" si="7"/>
        <v>120</v>
      </c>
      <c r="P68" s="244">
        <f t="shared" si="8"/>
        <v>72</v>
      </c>
      <c r="Q68" s="233">
        <f>Q67</f>
        <v>36</v>
      </c>
      <c r="R68" s="233"/>
      <c r="S68" s="233">
        <f>S67</f>
        <v>18</v>
      </c>
      <c r="T68" s="233"/>
      <c r="U68" s="233">
        <f>U67</f>
        <v>18</v>
      </c>
      <c r="V68" s="246"/>
      <c r="W68" s="246"/>
      <c r="X68" s="233">
        <f>X67</f>
        <v>48</v>
      </c>
      <c r="Y68" s="248"/>
      <c r="Z68" s="249">
        <f>Z67</f>
        <v>4</v>
      </c>
      <c r="AA68" s="249">
        <f>AA67</f>
        <v>4</v>
      </c>
      <c r="AB68" s="249"/>
      <c r="AC68" s="249"/>
      <c r="AD68" s="249">
        <f>AD67</f>
        <v>4</v>
      </c>
      <c r="AE68" s="250"/>
      <c r="AF68" s="251"/>
      <c r="AG68" s="153"/>
      <c r="AH68" s="154"/>
      <c r="AI68" s="154"/>
      <c r="AJ68" s="170"/>
      <c r="AK68" s="93">
        <f t="shared" si="9"/>
        <v>4</v>
      </c>
      <c r="AL68" s="94">
        <f t="shared" si="10"/>
        <v>2</v>
      </c>
      <c r="AM68" s="94">
        <f t="shared" si="10"/>
        <v>1</v>
      </c>
      <c r="AN68" s="104">
        <f t="shared" si="10"/>
        <v>1</v>
      </c>
    </row>
    <row r="69" spans="2:40" s="125" customFormat="1" ht="152.25" customHeight="1" thickBot="1" x14ac:dyDescent="0.7">
      <c r="B69" s="234">
        <v>17</v>
      </c>
      <c r="C69" s="793" t="s">
        <v>116</v>
      </c>
      <c r="D69" s="793"/>
      <c r="E69" s="793"/>
      <c r="F69" s="785"/>
      <c r="G69" s="785"/>
      <c r="H69" s="785"/>
      <c r="I69" s="785"/>
      <c r="J69" s="785"/>
      <c r="K69" s="785"/>
      <c r="L69" s="785"/>
      <c r="M69" s="785"/>
      <c r="N69" s="252"/>
      <c r="O69" s="253"/>
      <c r="P69" s="252"/>
      <c r="Q69" s="254"/>
      <c r="R69" s="254"/>
      <c r="S69" s="254"/>
      <c r="T69" s="254"/>
      <c r="U69" s="254"/>
      <c r="V69" s="255"/>
      <c r="W69" s="255"/>
      <c r="X69" s="127"/>
      <c r="Y69" s="256"/>
      <c r="Z69" s="231"/>
      <c r="AA69" s="231"/>
      <c r="AB69" s="231"/>
      <c r="AC69" s="231"/>
      <c r="AD69" s="231"/>
      <c r="AE69" s="257"/>
      <c r="AF69" s="258"/>
      <c r="AG69" s="153"/>
      <c r="AH69" s="154"/>
      <c r="AI69" s="154"/>
      <c r="AJ69" s="170"/>
      <c r="AK69" s="93"/>
      <c r="AL69" s="94"/>
      <c r="AM69" s="94"/>
      <c r="AN69" s="104"/>
    </row>
    <row r="70" spans="2:40" s="125" customFormat="1" ht="221.25" customHeight="1" thickBot="1" x14ac:dyDescent="0.7">
      <c r="B70" s="234">
        <v>17</v>
      </c>
      <c r="C70" s="1255" t="s">
        <v>272</v>
      </c>
      <c r="D70" s="1256"/>
      <c r="E70" s="192">
        <v>15</v>
      </c>
      <c r="F70" s="782" t="s">
        <v>71</v>
      </c>
      <c r="G70" s="782"/>
      <c r="H70" s="782"/>
      <c r="I70" s="782"/>
      <c r="J70" s="782"/>
      <c r="K70" s="782"/>
      <c r="L70" s="782"/>
      <c r="M70" s="782"/>
      <c r="N70" s="252">
        <v>3</v>
      </c>
      <c r="O70" s="253">
        <v>90</v>
      </c>
      <c r="P70" s="252">
        <f>SUM(Q70:W70)</f>
        <v>54</v>
      </c>
      <c r="Q70" s="254">
        <v>36</v>
      </c>
      <c r="R70" s="254"/>
      <c r="S70" s="254">
        <v>18</v>
      </c>
      <c r="T70" s="254"/>
      <c r="U70" s="254"/>
      <c r="V70" s="255"/>
      <c r="W70" s="255"/>
      <c r="X70" s="127">
        <f>O70-P70</f>
        <v>36</v>
      </c>
      <c r="Y70" s="256"/>
      <c r="Z70" s="231">
        <v>4</v>
      </c>
      <c r="AA70" s="231">
        <v>4</v>
      </c>
      <c r="AB70" s="231"/>
      <c r="AC70" s="231"/>
      <c r="AD70" s="231"/>
      <c r="AE70" s="257">
        <v>4</v>
      </c>
      <c r="AF70" s="258"/>
      <c r="AG70" s="153"/>
      <c r="AH70" s="154"/>
      <c r="AI70" s="154"/>
      <c r="AJ70" s="170"/>
      <c r="AK70" s="93">
        <f>SUM(AL70:AN70)</f>
        <v>3</v>
      </c>
      <c r="AL70" s="94">
        <v>2</v>
      </c>
      <c r="AM70" s="94">
        <v>1</v>
      </c>
      <c r="AN70" s="104"/>
    </row>
    <row r="71" spans="2:40" s="125" customFormat="1" ht="176.25" hidden="1" customHeight="1" thickBot="1" x14ac:dyDescent="0.7">
      <c r="B71" s="234">
        <v>16</v>
      </c>
      <c r="C71" s="780" t="s">
        <v>117</v>
      </c>
      <c r="D71" s="791"/>
      <c r="E71" s="192"/>
      <c r="F71" s="782" t="s">
        <v>71</v>
      </c>
      <c r="G71" s="782"/>
      <c r="H71" s="782"/>
      <c r="I71" s="782"/>
      <c r="J71" s="782"/>
      <c r="K71" s="782"/>
      <c r="L71" s="782"/>
      <c r="M71" s="782"/>
      <c r="N71" s="244">
        <f>N70</f>
        <v>3</v>
      </c>
      <c r="O71" s="245">
        <f>N71*30</f>
        <v>90</v>
      </c>
      <c r="P71" s="244">
        <f>SUM(Q71:W71)</f>
        <v>54</v>
      </c>
      <c r="Q71" s="233">
        <f>Q70</f>
        <v>36</v>
      </c>
      <c r="R71" s="233"/>
      <c r="S71" s="233">
        <f>S70</f>
        <v>18</v>
      </c>
      <c r="T71" s="233"/>
      <c r="U71" s="233"/>
      <c r="V71" s="246"/>
      <c r="W71" s="246"/>
      <c r="X71" s="247">
        <f>O71-P71</f>
        <v>36</v>
      </c>
      <c r="Y71" s="248"/>
      <c r="Z71" s="233">
        <f t="shared" ref="Z71:AA73" si="11">Z70</f>
        <v>4</v>
      </c>
      <c r="AA71" s="233">
        <f t="shared" si="11"/>
        <v>4</v>
      </c>
      <c r="AB71" s="249"/>
      <c r="AC71" s="249"/>
      <c r="AD71" s="249"/>
      <c r="AE71" s="233">
        <f>AE70</f>
        <v>4</v>
      </c>
      <c r="AF71" s="251"/>
      <c r="AG71" s="153"/>
      <c r="AH71" s="154"/>
      <c r="AI71" s="154"/>
      <c r="AJ71" s="170"/>
      <c r="AK71" s="93">
        <f t="shared" ref="AK71:AM73" si="12">AK70</f>
        <v>3</v>
      </c>
      <c r="AL71" s="233">
        <f t="shared" si="12"/>
        <v>2</v>
      </c>
      <c r="AM71" s="233">
        <f t="shared" si="12"/>
        <v>1</v>
      </c>
      <c r="AN71" s="104"/>
    </row>
    <row r="72" spans="2:40" s="125" customFormat="1" ht="167.25" hidden="1" customHeight="1" thickBot="1" x14ac:dyDescent="0.7">
      <c r="B72" s="234">
        <v>16</v>
      </c>
      <c r="C72" s="780" t="s">
        <v>118</v>
      </c>
      <c r="D72" s="791"/>
      <c r="E72" s="192"/>
      <c r="F72" s="782" t="s">
        <v>71</v>
      </c>
      <c r="G72" s="782"/>
      <c r="H72" s="782"/>
      <c r="I72" s="782"/>
      <c r="J72" s="782"/>
      <c r="K72" s="782"/>
      <c r="L72" s="782"/>
      <c r="M72" s="782"/>
      <c r="N72" s="244">
        <f>N71</f>
        <v>3</v>
      </c>
      <c r="O72" s="245">
        <f>N72*30</f>
        <v>90</v>
      </c>
      <c r="P72" s="244">
        <f>SUM(Q72:W72)</f>
        <v>54</v>
      </c>
      <c r="Q72" s="233">
        <f>Q71</f>
        <v>36</v>
      </c>
      <c r="R72" s="233"/>
      <c r="S72" s="233">
        <f>S71</f>
        <v>18</v>
      </c>
      <c r="T72" s="233"/>
      <c r="U72" s="233"/>
      <c r="V72" s="246"/>
      <c r="W72" s="246"/>
      <c r="X72" s="247">
        <f>O72-P72</f>
        <v>36</v>
      </c>
      <c r="Y72" s="248"/>
      <c r="Z72" s="233">
        <f t="shared" si="11"/>
        <v>4</v>
      </c>
      <c r="AA72" s="233">
        <f t="shared" si="11"/>
        <v>4</v>
      </c>
      <c r="AB72" s="249"/>
      <c r="AC72" s="249"/>
      <c r="AD72" s="249"/>
      <c r="AE72" s="233">
        <f>AE71</f>
        <v>4</v>
      </c>
      <c r="AF72" s="251"/>
      <c r="AG72" s="153"/>
      <c r="AH72" s="154"/>
      <c r="AI72" s="154"/>
      <c r="AJ72" s="170"/>
      <c r="AK72" s="93">
        <f t="shared" si="12"/>
        <v>3</v>
      </c>
      <c r="AL72" s="233">
        <f t="shared" si="12"/>
        <v>2</v>
      </c>
      <c r="AM72" s="233">
        <f t="shared" si="12"/>
        <v>1</v>
      </c>
      <c r="AN72" s="104"/>
    </row>
    <row r="73" spans="2:40" s="125" customFormat="1" ht="182.25" customHeight="1" thickBot="1" x14ac:dyDescent="0.7">
      <c r="B73" s="234">
        <v>17</v>
      </c>
      <c r="C73" s="780" t="s">
        <v>119</v>
      </c>
      <c r="D73" s="791"/>
      <c r="E73" s="192">
        <v>17</v>
      </c>
      <c r="F73" s="782" t="s">
        <v>71</v>
      </c>
      <c r="G73" s="782"/>
      <c r="H73" s="782"/>
      <c r="I73" s="782"/>
      <c r="J73" s="782"/>
      <c r="K73" s="782"/>
      <c r="L73" s="782"/>
      <c r="M73" s="782"/>
      <c r="N73" s="244">
        <f>N72</f>
        <v>3</v>
      </c>
      <c r="O73" s="245">
        <f>N73*30</f>
        <v>90</v>
      </c>
      <c r="P73" s="244">
        <f>SUM(Q73:W73)</f>
        <v>54</v>
      </c>
      <c r="Q73" s="233">
        <f>Q72</f>
        <v>36</v>
      </c>
      <c r="R73" s="233"/>
      <c r="S73" s="233">
        <f>S72</f>
        <v>18</v>
      </c>
      <c r="T73" s="233"/>
      <c r="U73" s="233"/>
      <c r="V73" s="246"/>
      <c r="W73" s="246"/>
      <c r="X73" s="247">
        <f>O73-P73</f>
        <v>36</v>
      </c>
      <c r="Y73" s="248"/>
      <c r="Z73" s="233">
        <f t="shared" si="11"/>
        <v>4</v>
      </c>
      <c r="AA73" s="233">
        <f t="shared" si="11"/>
        <v>4</v>
      </c>
      <c r="AB73" s="249"/>
      <c r="AC73" s="249"/>
      <c r="AD73" s="249"/>
      <c r="AE73" s="233">
        <f>AE72</f>
        <v>4</v>
      </c>
      <c r="AF73" s="251"/>
      <c r="AG73" s="153"/>
      <c r="AH73" s="154"/>
      <c r="AI73" s="154"/>
      <c r="AJ73" s="170"/>
      <c r="AK73" s="93">
        <f t="shared" si="12"/>
        <v>3</v>
      </c>
      <c r="AL73" s="233">
        <f t="shared" si="12"/>
        <v>2</v>
      </c>
      <c r="AM73" s="233">
        <f t="shared" si="12"/>
        <v>1</v>
      </c>
      <c r="AN73" s="104"/>
    </row>
    <row r="74" spans="2:40" s="125" customFormat="1" ht="151.5" customHeight="1" thickBot="1" x14ac:dyDescent="0.7">
      <c r="B74" s="234">
        <v>18</v>
      </c>
      <c r="C74" s="792" t="s">
        <v>120</v>
      </c>
      <c r="D74" s="792"/>
      <c r="E74" s="792"/>
      <c r="F74" s="785"/>
      <c r="G74" s="785"/>
      <c r="H74" s="785"/>
      <c r="I74" s="785"/>
      <c r="J74" s="785"/>
      <c r="K74" s="785"/>
      <c r="L74" s="785"/>
      <c r="M74" s="785"/>
      <c r="N74" s="80"/>
      <c r="O74" s="81"/>
      <c r="P74" s="137"/>
      <c r="Q74" s="81"/>
      <c r="R74" s="81"/>
      <c r="S74" s="81"/>
      <c r="T74" s="81"/>
      <c r="U74" s="81"/>
      <c r="V74" s="81"/>
      <c r="W74" s="81"/>
      <c r="X74" s="122"/>
      <c r="Y74" s="138"/>
      <c r="Z74" s="83"/>
      <c r="AA74" s="241"/>
      <c r="AB74" s="83"/>
      <c r="AC74" s="83"/>
      <c r="AD74" s="83"/>
      <c r="AE74" s="84"/>
      <c r="AF74" s="85"/>
      <c r="AG74" s="145"/>
      <c r="AH74" s="94"/>
      <c r="AI74" s="94"/>
      <c r="AJ74" s="92"/>
      <c r="AK74" s="93"/>
      <c r="AL74" s="94"/>
      <c r="AM74" s="94"/>
      <c r="AN74" s="104"/>
    </row>
    <row r="75" spans="2:40" s="125" customFormat="1" ht="193.5" customHeight="1" thickBot="1" x14ac:dyDescent="0.7">
      <c r="B75" s="234">
        <v>18</v>
      </c>
      <c r="C75" s="1255" t="s">
        <v>271</v>
      </c>
      <c r="D75" s="1257"/>
      <c r="E75" s="259">
        <v>32</v>
      </c>
      <c r="F75" s="782" t="s">
        <v>71</v>
      </c>
      <c r="G75" s="782"/>
      <c r="H75" s="782"/>
      <c r="I75" s="782"/>
      <c r="J75" s="782"/>
      <c r="K75" s="782"/>
      <c r="L75" s="782"/>
      <c r="M75" s="782"/>
      <c r="N75" s="80">
        <v>3</v>
      </c>
      <c r="O75" s="81">
        <f t="shared" si="7"/>
        <v>90</v>
      </c>
      <c r="P75" s="137">
        <f t="shared" si="8"/>
        <v>54</v>
      </c>
      <c r="Q75" s="81">
        <v>18</v>
      </c>
      <c r="R75" s="81"/>
      <c r="S75" s="81">
        <v>36</v>
      </c>
      <c r="T75" s="81"/>
      <c r="U75" s="81"/>
      <c r="V75" s="81"/>
      <c r="W75" s="81"/>
      <c r="X75" s="122">
        <f>O75-P75</f>
        <v>36</v>
      </c>
      <c r="Y75" s="138"/>
      <c r="Z75" s="83">
        <v>4</v>
      </c>
      <c r="AA75" s="241">
        <v>4</v>
      </c>
      <c r="AB75" s="83"/>
      <c r="AC75" s="83"/>
      <c r="AD75" s="83">
        <v>4</v>
      </c>
      <c r="AE75" s="84"/>
      <c r="AF75" s="85"/>
      <c r="AG75" s="145"/>
      <c r="AH75" s="94"/>
      <c r="AI75" s="94"/>
      <c r="AJ75" s="92"/>
      <c r="AK75" s="93">
        <f t="shared" si="9"/>
        <v>3</v>
      </c>
      <c r="AL75" s="94">
        <v>1</v>
      </c>
      <c r="AM75" s="94">
        <v>2</v>
      </c>
      <c r="AN75" s="104"/>
    </row>
    <row r="76" spans="2:40" s="125" customFormat="1" ht="172.5" hidden="1" customHeight="1" thickBot="1" x14ac:dyDescent="0.7">
      <c r="B76" s="234">
        <v>18</v>
      </c>
      <c r="C76" s="783" t="s">
        <v>121</v>
      </c>
      <c r="D76" s="784"/>
      <c r="E76" s="217"/>
      <c r="F76" s="785" t="s">
        <v>71</v>
      </c>
      <c r="G76" s="785"/>
      <c r="H76" s="785"/>
      <c r="I76" s="785"/>
      <c r="J76" s="785"/>
      <c r="K76" s="785"/>
      <c r="L76" s="785"/>
      <c r="M76" s="785"/>
      <c r="N76" s="80">
        <v>3</v>
      </c>
      <c r="O76" s="81">
        <f t="shared" si="7"/>
        <v>90</v>
      </c>
      <c r="P76" s="137">
        <f t="shared" si="8"/>
        <v>54</v>
      </c>
      <c r="Q76" s="81">
        <v>18</v>
      </c>
      <c r="R76" s="81"/>
      <c r="S76" s="81">
        <v>36</v>
      </c>
      <c r="T76" s="81"/>
      <c r="U76" s="81"/>
      <c r="V76" s="81"/>
      <c r="W76" s="81"/>
      <c r="X76" s="122">
        <f>O76-P76</f>
        <v>36</v>
      </c>
      <c r="Y76" s="138"/>
      <c r="Z76" s="83">
        <f>Z75</f>
        <v>4</v>
      </c>
      <c r="AA76" s="241">
        <f>AA75</f>
        <v>4</v>
      </c>
      <c r="AB76" s="83"/>
      <c r="AC76" s="83"/>
      <c r="AD76" s="260">
        <f>AD75</f>
        <v>4</v>
      </c>
      <c r="AE76" s="84"/>
      <c r="AF76" s="85"/>
      <c r="AG76" s="145"/>
      <c r="AH76" s="94"/>
      <c r="AI76" s="94"/>
      <c r="AJ76" s="92"/>
      <c r="AK76" s="93">
        <f t="shared" si="9"/>
        <v>3</v>
      </c>
      <c r="AL76" s="94">
        <v>1</v>
      </c>
      <c r="AM76" s="94">
        <v>2</v>
      </c>
      <c r="AN76" s="104"/>
    </row>
    <row r="77" spans="2:40" s="125" customFormat="1" ht="172.5" hidden="1" customHeight="1" thickBot="1" x14ac:dyDescent="0.7">
      <c r="B77" s="234">
        <v>18</v>
      </c>
      <c r="C77" s="786"/>
      <c r="D77" s="787"/>
      <c r="E77" s="217"/>
      <c r="F77" s="788" t="s">
        <v>71</v>
      </c>
      <c r="G77" s="789"/>
      <c r="H77" s="789"/>
      <c r="I77" s="789"/>
      <c r="J77" s="789"/>
      <c r="K77" s="789"/>
      <c r="L77" s="789"/>
      <c r="M77" s="790"/>
      <c r="N77" s="93">
        <v>3</v>
      </c>
      <c r="O77" s="94">
        <f t="shared" si="7"/>
        <v>90</v>
      </c>
      <c r="P77" s="145">
        <f t="shared" si="8"/>
        <v>54</v>
      </c>
      <c r="Q77" s="94">
        <f>Q76</f>
        <v>18</v>
      </c>
      <c r="R77" s="94"/>
      <c r="S77" s="94">
        <f>S76</f>
        <v>36</v>
      </c>
      <c r="T77" s="94"/>
      <c r="U77" s="94"/>
      <c r="V77" s="94"/>
      <c r="W77" s="94"/>
      <c r="X77" s="94">
        <f>X76</f>
        <v>36</v>
      </c>
      <c r="Y77" s="106"/>
      <c r="Z77" s="94">
        <f>Z76</f>
        <v>4</v>
      </c>
      <c r="AA77" s="94">
        <f>AA76</f>
        <v>4</v>
      </c>
      <c r="AB77" s="107"/>
      <c r="AC77" s="94"/>
      <c r="AD77" s="261">
        <f>AD76</f>
        <v>4</v>
      </c>
      <c r="AE77" s="193"/>
      <c r="AF77" s="99"/>
      <c r="AG77" s="145"/>
      <c r="AH77" s="94"/>
      <c r="AI77" s="94"/>
      <c r="AJ77" s="92"/>
      <c r="AK77" s="262">
        <f t="shared" si="9"/>
        <v>3</v>
      </c>
      <c r="AL77" s="94">
        <f>AL76</f>
        <v>1</v>
      </c>
      <c r="AM77" s="94">
        <f>AM76</f>
        <v>2</v>
      </c>
      <c r="AN77" s="104"/>
    </row>
    <row r="78" spans="2:40" s="164" customFormat="1" ht="72" customHeight="1" thickBot="1" x14ac:dyDescent="0.85">
      <c r="B78" s="768" t="s">
        <v>122</v>
      </c>
      <c r="C78" s="769"/>
      <c r="D78" s="769"/>
      <c r="E78" s="769"/>
      <c r="F78" s="769"/>
      <c r="G78" s="769"/>
      <c r="H78" s="769"/>
      <c r="I78" s="769"/>
      <c r="J78" s="769"/>
      <c r="K78" s="769"/>
      <c r="L78" s="769"/>
      <c r="M78" s="769"/>
      <c r="N78" s="263">
        <f>SUM(N58,N62,N70,N66,N75)</f>
        <v>19</v>
      </c>
      <c r="O78" s="263">
        <f>SUM(O58,O62,O70,O66,O75)</f>
        <v>570</v>
      </c>
      <c r="P78" s="263">
        <f>SUM(P58,P62,P70,P66,P75)</f>
        <v>324</v>
      </c>
      <c r="Q78" s="263">
        <f>SUM(Q58,Q62,Q70,Q66,Q75)</f>
        <v>144</v>
      </c>
      <c r="R78" s="263"/>
      <c r="S78" s="263">
        <f>SUM(S58,S62,S70,S66,S75)</f>
        <v>108</v>
      </c>
      <c r="T78" s="263"/>
      <c r="U78" s="263">
        <f>SUM(U58,U62,U70,U66,U75)</f>
        <v>72</v>
      </c>
      <c r="V78" s="263"/>
      <c r="W78" s="263"/>
      <c r="X78" s="263">
        <f>SUM(X58,X62,X70,X66,X75)</f>
        <v>246</v>
      </c>
      <c r="Y78" s="264">
        <f>COUNTIF(Y58:Y64,"&gt;=1")/3+COUNTIF(Y70:Y73,"&gt;=1")/4+COUNTIF(Y66:Y77,"&gt;=1")/3</f>
        <v>1</v>
      </c>
      <c r="Z78" s="114">
        <f>COUNTIF(Z58:Z68,"&gt;=1")/3+COUNTIF(Z70:Z73,"&gt;=1")/4+COUNTIF(Z75:Z77,"&gt;=1")/3</f>
        <v>4</v>
      </c>
      <c r="AA78" s="114">
        <f>COUNTIF(AA58:AA68,"&gt;=1")/3+COUNTIF(AA70:AA73,"&gt;=1")/4+COUNTIF(AA75:AA77,"&gt;=1")/3</f>
        <v>5</v>
      </c>
      <c r="AB78" s="265"/>
      <c r="AC78" s="114"/>
      <c r="AD78" s="114">
        <f>COUNTIF(AD58:AD68,"&gt;=1")/3+COUNTIF(AD70:AD73,"&gt;=1")/4+COUNTIF(AD75:AD77,"&gt;=1")/3</f>
        <v>3</v>
      </c>
      <c r="AE78" s="114">
        <f>COUNTIF(AE58:AE68,"&gt;=1")/3+COUNTIF(AE70:AE73,"&gt;=1")/4+COUNTIF(AE75:AE77,"&gt;=1")/3</f>
        <v>2</v>
      </c>
      <c r="AF78" s="115"/>
      <c r="AG78" s="266">
        <f t="shared" ref="AG78:AN78" si="13">SUM(AG58,AG62,AG70,AG66,AG75)</f>
        <v>8</v>
      </c>
      <c r="AH78" s="266">
        <f t="shared" si="13"/>
        <v>3</v>
      </c>
      <c r="AI78" s="266">
        <f t="shared" si="13"/>
        <v>2</v>
      </c>
      <c r="AJ78" s="266">
        <f t="shared" si="13"/>
        <v>3</v>
      </c>
      <c r="AK78" s="266">
        <f t="shared" si="13"/>
        <v>10</v>
      </c>
      <c r="AL78" s="266">
        <f t="shared" si="13"/>
        <v>5</v>
      </c>
      <c r="AM78" s="266">
        <f t="shared" si="13"/>
        <v>4</v>
      </c>
      <c r="AN78" s="267">
        <f t="shared" si="13"/>
        <v>1</v>
      </c>
    </row>
    <row r="79" spans="2:40" s="164" customFormat="1" ht="85.5" customHeight="1" thickBot="1" x14ac:dyDescent="0.75">
      <c r="B79" s="770" t="s">
        <v>123</v>
      </c>
      <c r="C79" s="771"/>
      <c r="D79" s="771"/>
      <c r="E79" s="771"/>
      <c r="F79" s="771"/>
      <c r="G79" s="771"/>
      <c r="H79" s="771"/>
      <c r="I79" s="771"/>
      <c r="J79" s="771"/>
      <c r="K79" s="771"/>
      <c r="L79" s="771"/>
      <c r="M79" s="772"/>
      <c r="N79" s="163">
        <f>N55+N78</f>
        <v>25</v>
      </c>
      <c r="O79" s="163">
        <f>O55+O78</f>
        <v>750</v>
      </c>
      <c r="P79" s="163">
        <f>P55+P78</f>
        <v>432</v>
      </c>
      <c r="Q79" s="163">
        <f>Q55+Q78</f>
        <v>198</v>
      </c>
      <c r="R79" s="163"/>
      <c r="S79" s="163">
        <f>S55+S78</f>
        <v>162</v>
      </c>
      <c r="T79" s="163"/>
      <c r="U79" s="163">
        <f>U55+U78</f>
        <v>72</v>
      </c>
      <c r="V79" s="163"/>
      <c r="W79" s="163"/>
      <c r="X79" s="163">
        <f>X55+X78</f>
        <v>318</v>
      </c>
      <c r="Y79" s="163">
        <f>Y55+Y78</f>
        <v>1</v>
      </c>
      <c r="Z79" s="163">
        <f>Z55+Z78</f>
        <v>7</v>
      </c>
      <c r="AA79" s="163">
        <f>AA55+AA78</f>
        <v>8</v>
      </c>
      <c r="AB79" s="163"/>
      <c r="AC79" s="163"/>
      <c r="AD79" s="163">
        <f>AD55+AD78</f>
        <v>3</v>
      </c>
      <c r="AE79" s="163">
        <f>AE55+AE78</f>
        <v>2</v>
      </c>
      <c r="AF79" s="163"/>
      <c r="AG79" s="163">
        <f t="shared" ref="AG79:AN79" si="14">AG55+AG78</f>
        <v>12</v>
      </c>
      <c r="AH79" s="163">
        <f t="shared" si="14"/>
        <v>5</v>
      </c>
      <c r="AI79" s="163">
        <f t="shared" si="14"/>
        <v>4</v>
      </c>
      <c r="AJ79" s="163">
        <f t="shared" si="14"/>
        <v>3</v>
      </c>
      <c r="AK79" s="163">
        <f t="shared" si="14"/>
        <v>12</v>
      </c>
      <c r="AL79" s="163">
        <f t="shared" si="14"/>
        <v>6</v>
      </c>
      <c r="AM79" s="163">
        <f t="shared" si="14"/>
        <v>5</v>
      </c>
      <c r="AN79" s="268">
        <f t="shared" si="14"/>
        <v>1</v>
      </c>
    </row>
    <row r="80" spans="2:40" s="125" customFormat="1" ht="84.75" customHeight="1" thickBot="1" x14ac:dyDescent="0.8">
      <c r="B80" s="773" t="s">
        <v>124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5"/>
      <c r="N80" s="269">
        <f>N36+N79</f>
        <v>60</v>
      </c>
      <c r="O80" s="269">
        <f>O36+O79</f>
        <v>1800</v>
      </c>
      <c r="P80" s="269">
        <f>P36+P79</f>
        <v>1008</v>
      </c>
      <c r="Q80" s="269">
        <f>Q36+Q79</f>
        <v>396</v>
      </c>
      <c r="R80" s="269"/>
      <c r="S80" s="269">
        <f>S36+S79</f>
        <v>342</v>
      </c>
      <c r="T80" s="269"/>
      <c r="U80" s="269">
        <f>U36+U79</f>
        <v>270</v>
      </c>
      <c r="V80" s="269"/>
      <c r="W80" s="269"/>
      <c r="X80" s="269">
        <f>X36+X79</f>
        <v>792</v>
      </c>
      <c r="Y80" s="269">
        <f>Y36+Y79</f>
        <v>6</v>
      </c>
      <c r="Z80" s="269">
        <f>Z36+Z79</f>
        <v>12</v>
      </c>
      <c r="AA80" s="269">
        <f>AA36+AA79</f>
        <v>16</v>
      </c>
      <c r="AB80" s="269"/>
      <c r="AC80" s="269">
        <f>AC36+AC79</f>
        <v>2</v>
      </c>
      <c r="AD80" s="269">
        <f>AD36+AD79</f>
        <v>5</v>
      </c>
      <c r="AE80" s="269">
        <f>AE36+AE79</f>
        <v>4</v>
      </c>
      <c r="AF80" s="269"/>
      <c r="AG80" s="269">
        <f t="shared" ref="AG80:AN80" si="15">AG36+AG79</f>
        <v>28</v>
      </c>
      <c r="AH80" s="269">
        <f t="shared" si="15"/>
        <v>11</v>
      </c>
      <c r="AI80" s="269">
        <f t="shared" si="15"/>
        <v>10</v>
      </c>
      <c r="AJ80" s="269">
        <f t="shared" si="15"/>
        <v>7</v>
      </c>
      <c r="AK80" s="269">
        <f t="shared" si="15"/>
        <v>28</v>
      </c>
      <c r="AL80" s="269">
        <f t="shared" si="15"/>
        <v>11</v>
      </c>
      <c r="AM80" s="269">
        <f t="shared" si="15"/>
        <v>9</v>
      </c>
      <c r="AN80" s="270">
        <f t="shared" si="15"/>
        <v>8</v>
      </c>
    </row>
    <row r="81" spans="2:40" s="90" customFormat="1" ht="55.5" customHeight="1" thickBot="1" x14ac:dyDescent="0.25">
      <c r="B81" s="271"/>
      <c r="C81" s="271"/>
      <c r="D81" s="271"/>
      <c r="E81" s="271"/>
      <c r="F81" s="271"/>
      <c r="G81" s="271"/>
      <c r="H81" s="272"/>
      <c r="I81" s="272"/>
      <c r="J81" s="273"/>
      <c r="K81" s="776" t="s">
        <v>125</v>
      </c>
      <c r="L81" s="776"/>
      <c r="M81" s="776"/>
      <c r="N81" s="777" t="s">
        <v>126</v>
      </c>
      <c r="O81" s="777"/>
      <c r="P81" s="777"/>
      <c r="Q81" s="777"/>
      <c r="R81" s="777"/>
      <c r="S81" s="777"/>
      <c r="T81" s="777"/>
      <c r="U81" s="777"/>
      <c r="V81" s="777"/>
      <c r="W81" s="777"/>
      <c r="X81" s="777"/>
      <c r="Y81" s="274">
        <f>Y80</f>
        <v>6</v>
      </c>
      <c r="Z81" s="275"/>
      <c r="AA81" s="275"/>
      <c r="AB81" s="276"/>
      <c r="AC81" s="275"/>
      <c r="AD81" s="275"/>
      <c r="AE81" s="275"/>
      <c r="AF81" s="277"/>
      <c r="AG81" s="278">
        <f>COUNTIF(Y23:Y25,"=3")+COUNTIF(Y28:Y34,"=3")+COUNTIF(Y40:Y44,"=3")/5+COUNTIF(Y46:Y49,"=3")/4+COUNTIF(Y51:Y54,"=3")/4+COUNTIF(Y58:Y64,"=3")/3+COUNTIF(Y70:Y73,"=3")/4+COUNTIF(Y66:Y77,"=3")/3</f>
        <v>3</v>
      </c>
      <c r="AH81" s="275"/>
      <c r="AI81" s="275"/>
      <c r="AJ81" s="277"/>
      <c r="AK81" s="279">
        <f>COUNTIF(Y23:Y25,"=4")+COUNTIF(Y28:Y34,"=4")+COUNTIF(Y40:Y44,"=4")/5+COUNTIF(Y46:Y49,"=4")/4+COUNTIF(Y51:Y54,"=4")/4+COUNTIF(Y58:Y64,"=4")/3+COUNTIF(Y70:Y73,"=4")/4+COUNTIF(Y66:Y77,"=4")/3</f>
        <v>3</v>
      </c>
      <c r="AL81" s="275"/>
      <c r="AM81" s="275"/>
      <c r="AN81" s="277"/>
    </row>
    <row r="82" spans="2:40" s="90" customFormat="1" ht="69" customHeight="1" thickBot="1" x14ac:dyDescent="0.25">
      <c r="B82" s="271"/>
      <c r="C82" s="778" t="s">
        <v>127</v>
      </c>
      <c r="D82" s="778"/>
      <c r="E82" s="778"/>
      <c r="F82" s="778"/>
      <c r="G82" s="778"/>
      <c r="H82" s="778"/>
      <c r="I82" s="778"/>
      <c r="J82" s="272"/>
      <c r="K82" s="776"/>
      <c r="L82" s="776"/>
      <c r="M82" s="776"/>
      <c r="N82" s="766" t="s">
        <v>128</v>
      </c>
      <c r="O82" s="766"/>
      <c r="P82" s="766"/>
      <c r="Q82" s="766"/>
      <c r="R82" s="766"/>
      <c r="S82" s="766"/>
      <c r="T82" s="766"/>
      <c r="U82" s="766"/>
      <c r="V82" s="766"/>
      <c r="W82" s="766"/>
      <c r="X82" s="766"/>
      <c r="Y82" s="280"/>
      <c r="Z82" s="281">
        <f>Z80</f>
        <v>12</v>
      </c>
      <c r="AA82" s="282"/>
      <c r="AB82" s="283"/>
      <c r="AC82" s="282"/>
      <c r="AD82" s="282"/>
      <c r="AE82" s="282"/>
      <c r="AF82" s="284"/>
      <c r="AG82" s="285">
        <f>COUNTIF(Z23:Z25,"=3")+COUNTIF(Z28:Z34,"=3")+COUNTIF(Z40:Z44,"=3")/5+COUNTIF(Z46:Z49,"=3")/4+COUNTIF(Z51:Z54,"=3")/4+COUNTIF(Z58:Z64,"=3")/3+COUNTIF(Z70:Z73,"=3")/4+COUNTIF(Z75:Z77,"=3")/3+COUNTIF(Z66:Z68,"=3")/3</f>
        <v>5</v>
      </c>
      <c r="AH82" s="282"/>
      <c r="AI82" s="282"/>
      <c r="AJ82" s="284"/>
      <c r="AK82" s="280">
        <f>COUNTIF(Z23:Z25,"=4")+COUNTIF(Z28:Z34,"=4")+COUNTIF(Z40:Z44,"=4")/5+COUNTIF(Z46:Z49,"=4")/4+COUNTIF(Z51:Z54,"=4")/4+COUNTIF(Z58:Z64,"=4")/3+COUNTIF(Z70:Z73,"=4")/4+COUNTIF(Z75:Z77,"=4")/3+COUNTIF(Z66:Z68,"=4")/3</f>
        <v>7</v>
      </c>
      <c r="AL82" s="282"/>
      <c r="AM82" s="282"/>
      <c r="AN82" s="284"/>
    </row>
    <row r="83" spans="2:40" s="90" customFormat="1" ht="47.25" customHeight="1" thickBot="1" x14ac:dyDescent="0.25">
      <c r="B83" s="271"/>
      <c r="C83" s="778" t="s">
        <v>129</v>
      </c>
      <c r="D83" s="778"/>
      <c r="E83" s="778"/>
      <c r="F83" s="778"/>
      <c r="G83" s="778"/>
      <c r="H83" s="778"/>
      <c r="I83" s="778"/>
      <c r="J83" s="272"/>
      <c r="K83" s="776"/>
      <c r="L83" s="776"/>
      <c r="M83" s="776"/>
      <c r="N83" s="766" t="s">
        <v>130</v>
      </c>
      <c r="O83" s="766"/>
      <c r="P83" s="766"/>
      <c r="Q83" s="766"/>
      <c r="R83" s="766"/>
      <c r="S83" s="766"/>
      <c r="T83" s="766"/>
      <c r="U83" s="766"/>
      <c r="V83" s="766"/>
      <c r="W83" s="766"/>
      <c r="X83" s="766"/>
      <c r="Y83" s="280"/>
      <c r="Z83" s="282"/>
      <c r="AA83" s="281">
        <f>AA80</f>
        <v>16</v>
      </c>
      <c r="AB83" s="283"/>
      <c r="AC83" s="282"/>
      <c r="AD83" s="282"/>
      <c r="AE83" s="282"/>
      <c r="AF83" s="284"/>
      <c r="AG83" s="285">
        <f>COUNTIF(AA23:AA25,"=3")+COUNTIF(AA28:AA34,"=3")+COUNTIF(AA40:AA44,"=3")/5+COUNTIF(AA46:AA49,"=3")/4+COUNTIF(AA51:AA54,"=3")/4+COUNTIF(AA58:AA64,"=3")/3+COUNTIF(AA70:AA73,"=3")/4+COUNTIF(AA75:AA77,"=3")/3+COUNTIF(AA66:AA68,"=3")/3</f>
        <v>9</v>
      </c>
      <c r="AH83" s="282"/>
      <c r="AI83" s="282"/>
      <c r="AJ83" s="284"/>
      <c r="AK83" s="280">
        <f>COUNTIF(AA23:AA25,"=4")+COUNTIF(AA28:AA34,"=4")+COUNTIF(AA40:AA44,"=4")/5+COUNTIF(AA46:AA49,"=4")/4+COUNTIF(AA51:AA54,"=4")/4+COUNTIF(AA58:AA64,"=4")/3+COUNTIF(AA70:AA73,"=4")/4+COUNTIF(AA75:AA77,"=4")/3+COUNTIF(AA66:AA68,"=4")/3</f>
        <v>7</v>
      </c>
      <c r="AL83" s="282"/>
      <c r="AM83" s="282"/>
      <c r="AN83" s="284"/>
    </row>
    <row r="84" spans="2:40" s="90" customFormat="1" ht="47.25" customHeight="1" thickBot="1" x14ac:dyDescent="0.25">
      <c r="B84" s="271"/>
      <c r="C84" s="767" t="s">
        <v>131</v>
      </c>
      <c r="D84" s="767"/>
      <c r="E84" s="767"/>
      <c r="F84" s="767"/>
      <c r="G84" s="767"/>
      <c r="H84" s="767"/>
      <c r="I84" s="767"/>
      <c r="J84" s="272"/>
      <c r="K84" s="776"/>
      <c r="L84" s="776"/>
      <c r="M84" s="776"/>
      <c r="N84" s="766" t="s">
        <v>132</v>
      </c>
      <c r="O84" s="766"/>
      <c r="P84" s="766"/>
      <c r="Q84" s="766"/>
      <c r="R84" s="766"/>
      <c r="S84" s="766"/>
      <c r="T84" s="766"/>
      <c r="U84" s="766"/>
      <c r="V84" s="766"/>
      <c r="W84" s="766"/>
      <c r="X84" s="766"/>
      <c r="Y84" s="280"/>
      <c r="Z84" s="282"/>
      <c r="AA84" s="282"/>
      <c r="AB84" s="283"/>
      <c r="AC84" s="282"/>
      <c r="AD84" s="282"/>
      <c r="AE84" s="282"/>
      <c r="AF84" s="284"/>
      <c r="AG84" s="285"/>
      <c r="AH84" s="282"/>
      <c r="AI84" s="282"/>
      <c r="AJ84" s="284"/>
      <c r="AK84" s="280"/>
      <c r="AL84" s="282"/>
      <c r="AM84" s="282"/>
      <c r="AN84" s="284"/>
    </row>
    <row r="85" spans="2:40" s="90" customFormat="1" ht="71.25" customHeight="1" thickBot="1" x14ac:dyDescent="0.45">
      <c r="B85" s="271"/>
      <c r="C85" s="767" t="s">
        <v>133</v>
      </c>
      <c r="D85" s="767"/>
      <c r="E85" s="767"/>
      <c r="F85" s="767"/>
      <c r="G85" s="767"/>
      <c r="H85" s="767"/>
      <c r="I85" s="767"/>
      <c r="J85" s="286"/>
      <c r="K85" s="776"/>
      <c r="L85" s="776"/>
      <c r="M85" s="776"/>
      <c r="N85" s="766" t="s">
        <v>134</v>
      </c>
      <c r="O85" s="766"/>
      <c r="P85" s="766"/>
      <c r="Q85" s="766"/>
      <c r="R85" s="766"/>
      <c r="S85" s="766"/>
      <c r="T85" s="766"/>
      <c r="U85" s="766"/>
      <c r="V85" s="766"/>
      <c r="W85" s="766"/>
      <c r="X85" s="766"/>
      <c r="Y85" s="280"/>
      <c r="Z85" s="282"/>
      <c r="AA85" s="282"/>
      <c r="AB85" s="283"/>
      <c r="AC85" s="281">
        <f>AC80</f>
        <v>2</v>
      </c>
      <c r="AD85" s="282"/>
      <c r="AE85" s="282"/>
      <c r="AF85" s="284"/>
      <c r="AG85" s="285">
        <f>COUNTIF(AC23:AC25,"=3")+COUNTIF(AC28:AC34,"=3")+COUNTIF(AC40:AC44,"=3")/5+COUNTIF(AC46:AC49,"=3")/4+COUNTIF(AC51:AC54,"=3")/4+COUNTIF(AC58:AC64,"=3")/3+COUNTIF(AC70:AC73,"=3")/4+COUNTIF(AC66:AC77,"=3")/3</f>
        <v>1</v>
      </c>
      <c r="AH85" s="282"/>
      <c r="AI85" s="282"/>
      <c r="AJ85" s="284"/>
      <c r="AK85" s="280">
        <f>COUNTIF(AC23:AC25,"=4")+COUNTIF(AC28:AC34,"=4")+COUNTIF(AC40:AC44,"=4")/5+COUNTIF(AC46:AC49,"=4")/4+COUNTIF(AC51:AC54,"=4")/4+COUNTIF(AC58:AC64,"=4")/3+COUNTIF(AC70:AC73,"=4")/4+COUNTIF(AC66:AC77,"=4")/3</f>
        <v>1</v>
      </c>
      <c r="AL85" s="282"/>
      <c r="AM85" s="282"/>
      <c r="AN85" s="284"/>
    </row>
    <row r="86" spans="2:40" s="90" customFormat="1" ht="57.75" customHeight="1" thickBot="1" x14ac:dyDescent="0.25">
      <c r="B86" s="271"/>
      <c r="C86" s="767" t="s">
        <v>135</v>
      </c>
      <c r="D86" s="767"/>
      <c r="E86" s="767"/>
      <c r="F86" s="767"/>
      <c r="G86" s="767"/>
      <c r="H86" s="767"/>
      <c r="I86" s="767"/>
      <c r="J86" s="272"/>
      <c r="K86" s="776"/>
      <c r="L86" s="776"/>
      <c r="M86" s="776"/>
      <c r="N86" s="766" t="s">
        <v>45</v>
      </c>
      <c r="O86" s="766"/>
      <c r="P86" s="766"/>
      <c r="Q86" s="766"/>
      <c r="R86" s="766"/>
      <c r="S86" s="766"/>
      <c r="T86" s="766"/>
      <c r="U86" s="766"/>
      <c r="V86" s="766"/>
      <c r="W86" s="766"/>
      <c r="X86" s="766"/>
      <c r="Y86" s="280"/>
      <c r="Z86" s="282"/>
      <c r="AA86" s="282"/>
      <c r="AB86" s="283"/>
      <c r="AC86" s="282"/>
      <c r="AD86" s="281">
        <f>AD80</f>
        <v>5</v>
      </c>
      <c r="AE86" s="282"/>
      <c r="AF86" s="284"/>
      <c r="AG86" s="285">
        <f>COUNTIF(AD23:AD25,"=3")+COUNTIF(AD28:AD34,"=3")+COUNTIF(AD40:AD44,"=3")/5+COUNTIF(AD46:AD49,"=3")/4+COUNTIF(AD51:AD54,"=3")/4+COUNTIF(AD58:AD64,"=3")/3+COUNTIF(AD70:AD73,"=3")/4+COUNTIF(AD66:AD77,"=3")/3</f>
        <v>3</v>
      </c>
      <c r="AH86" s="282"/>
      <c r="AI86" s="282"/>
      <c r="AJ86" s="284"/>
      <c r="AK86" s="280">
        <f>COUNTIF(AD23:AD25,"=4")+COUNTIF(AD28:AD34,"=4")+COUNTIF(AD40:AD44,"=4")/5+COUNTIF(AD46:AD49,"=4")/4+COUNTIF(AD51:AD54,"=4")/4+COUNTIF(AD58:AD64,"=4")/3+COUNTIF(AD70:AD73,"=4")/4+COUNTIF(AD66:AD77,"=4")/3</f>
        <v>2</v>
      </c>
      <c r="AL86" s="282"/>
      <c r="AM86" s="282"/>
      <c r="AN86" s="284"/>
    </row>
    <row r="87" spans="2:40" s="90" customFormat="1" ht="57.75" customHeight="1" thickBot="1" x14ac:dyDescent="0.5">
      <c r="B87" s="271"/>
      <c r="C87" s="287"/>
      <c r="D87" s="287"/>
      <c r="E87" s="287"/>
      <c r="F87" s="287"/>
      <c r="G87" s="287"/>
      <c r="H87" s="272"/>
      <c r="I87" s="272"/>
      <c r="J87" s="272"/>
      <c r="K87" s="776"/>
      <c r="L87" s="776"/>
      <c r="M87" s="776"/>
      <c r="N87" s="766" t="s">
        <v>46</v>
      </c>
      <c r="O87" s="766"/>
      <c r="P87" s="766"/>
      <c r="Q87" s="766"/>
      <c r="R87" s="766"/>
      <c r="S87" s="766"/>
      <c r="T87" s="766"/>
      <c r="U87" s="766"/>
      <c r="V87" s="766"/>
      <c r="W87" s="766"/>
      <c r="X87" s="766"/>
      <c r="Y87" s="280"/>
      <c r="Z87" s="282"/>
      <c r="AA87" s="282"/>
      <c r="AB87" s="283"/>
      <c r="AC87" s="282"/>
      <c r="AD87" s="282"/>
      <c r="AE87" s="281">
        <f>AE80</f>
        <v>4</v>
      </c>
      <c r="AF87" s="284"/>
      <c r="AG87" s="288">
        <f>COUNTIF(AE23:AE25,"=3")+COUNTIF(AE28:AE34,"=3")+COUNTIF(AE40:AE44,"=3")/5+COUNTIF(AE46:AE49,"=3")/4+COUNTIF(AE51:AE54,"=3")/4+COUNTIF(AE58:AE64,"=3")/3+COUNTIF(AE70:AE73,"=3")/4+COUNTIF(AE75:AE77,"=3")/3+COUNTIF(AE66:AE68,"=3")/3</f>
        <v>1</v>
      </c>
      <c r="AH87" s="282"/>
      <c r="AI87" s="282"/>
      <c r="AJ87" s="284"/>
      <c r="AK87" s="289">
        <f>COUNTIF(AE23:AE25,"=4")+COUNTIF(AE28:AE34,"=4")+COUNTIF(AE40:AE44,"=4")/5+COUNTIF(AE46:AE49,"=4")/4+COUNTIF(AE51:AE54,"=4")/4+COUNTIF(AE58:AE64,"=4")/3+COUNTIF(AE70:AE73,"=4")/4+COUNTIF(AE75:AE77,"=4")/3+COUNTIF(AE66:AE68,"=4")/3</f>
        <v>3</v>
      </c>
      <c r="AL87" s="282"/>
      <c r="AM87" s="282"/>
      <c r="AN87" s="284"/>
    </row>
    <row r="88" spans="2:40" s="90" customFormat="1" ht="72.75" customHeight="1" thickBot="1" x14ac:dyDescent="0.5">
      <c r="B88" s="271"/>
      <c r="C88" s="290"/>
      <c r="D88" s="291"/>
      <c r="E88" s="291"/>
      <c r="F88" s="291"/>
      <c r="G88" s="291"/>
      <c r="H88" s="272"/>
      <c r="I88" s="272"/>
      <c r="J88" s="272"/>
      <c r="K88" s="776"/>
      <c r="L88" s="776"/>
      <c r="M88" s="776"/>
      <c r="N88" s="779" t="s">
        <v>136</v>
      </c>
      <c r="O88" s="779"/>
      <c r="P88" s="779"/>
      <c r="Q88" s="779"/>
      <c r="R88" s="779"/>
      <c r="S88" s="779"/>
      <c r="T88" s="779"/>
      <c r="U88" s="779"/>
      <c r="V88" s="779"/>
      <c r="W88" s="779"/>
      <c r="X88" s="779"/>
      <c r="Y88" s="292"/>
      <c r="Z88" s="293"/>
      <c r="AA88" s="293"/>
      <c r="AB88" s="294"/>
      <c r="AC88" s="293"/>
      <c r="AD88" s="293"/>
      <c r="AE88" s="293"/>
      <c r="AF88" s="295"/>
      <c r="AG88" s="296"/>
      <c r="AH88" s="297"/>
      <c r="AI88" s="297"/>
      <c r="AJ88" s="298"/>
      <c r="AK88" s="292"/>
      <c r="AL88" s="293"/>
      <c r="AM88" s="293"/>
      <c r="AN88" s="295"/>
    </row>
    <row r="89" spans="2:40" s="90" customFormat="1" ht="39.950000000000003" customHeight="1" x14ac:dyDescent="0.45">
      <c r="C89" s="290"/>
      <c r="D89" s="291"/>
      <c r="E89" s="291"/>
      <c r="F89" s="299"/>
      <c r="G89" s="299"/>
      <c r="H89" s="300"/>
      <c r="I89" s="301"/>
      <c r="J89" s="301"/>
      <c r="K89" s="301"/>
      <c r="L89" s="301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</row>
    <row r="90" spans="2:40" s="90" customFormat="1" ht="39.950000000000003" customHeight="1" x14ac:dyDescent="0.45">
      <c r="C90" s="290"/>
      <c r="D90" s="287"/>
      <c r="E90" s="287"/>
      <c r="F90" s="303"/>
      <c r="G90" s="303"/>
      <c r="H90" s="301"/>
      <c r="I90" s="301"/>
      <c r="J90" s="301"/>
      <c r="K90" s="301"/>
      <c r="L90" s="301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</row>
    <row r="91" spans="2:40" s="90" customFormat="1" ht="39.950000000000003" customHeight="1" x14ac:dyDescent="0.2">
      <c r="C91" s="304"/>
      <c r="D91" s="304"/>
      <c r="E91" s="290"/>
      <c r="F91" s="290"/>
      <c r="H91" s="305"/>
      <c r="I91" s="301"/>
      <c r="J91" s="301"/>
      <c r="K91" s="301"/>
      <c r="L91" s="301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</row>
    <row r="92" spans="2:40" s="90" customFormat="1" ht="30" customHeight="1" x14ac:dyDescent="0.2">
      <c r="G92" s="301"/>
      <c r="H92" s="301"/>
      <c r="I92" s="301"/>
      <c r="J92" s="301"/>
      <c r="K92" s="301"/>
      <c r="L92" s="301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</row>
    <row r="93" spans="2:40" s="90" customFormat="1" ht="58.5" customHeight="1" x14ac:dyDescent="0.25">
      <c r="D93" s="306"/>
      <c r="E93" s="307"/>
      <c r="F93" s="307"/>
      <c r="G93" s="307"/>
      <c r="H93" s="308"/>
      <c r="I93" s="308"/>
      <c r="J93" s="309"/>
      <c r="K93" s="308"/>
      <c r="L93" s="308"/>
      <c r="M93" s="308"/>
      <c r="N93" s="307"/>
      <c r="O93" s="308"/>
      <c r="P93" s="308"/>
      <c r="Q93" s="308"/>
      <c r="R93" s="308"/>
      <c r="S93" s="307"/>
      <c r="T93" s="307"/>
      <c r="U93" s="307"/>
      <c r="V93" s="308"/>
      <c r="W93" s="308"/>
      <c r="X93" s="310"/>
      <c r="Y93" s="310"/>
      <c r="Z93" s="310"/>
      <c r="AA93" s="310"/>
      <c r="AB93" s="310"/>
      <c r="AC93" s="310"/>
      <c r="AD93" s="310"/>
      <c r="AE93" s="310"/>
      <c r="AF93" s="310"/>
      <c r="AG93" s="310"/>
      <c r="AH93" s="310"/>
      <c r="AI93" s="310"/>
      <c r="AJ93" s="310"/>
      <c r="AK93" s="310"/>
      <c r="AL93" s="310"/>
      <c r="AM93" s="310"/>
      <c r="AN93" s="310"/>
    </row>
    <row r="94" spans="2:40" s="90" customFormat="1" ht="59.25" customHeight="1" x14ac:dyDescent="0.75">
      <c r="B94" s="311"/>
      <c r="C94" s="311"/>
      <c r="E94" s="312"/>
      <c r="F94" s="312"/>
      <c r="G94" s="312"/>
      <c r="H94" s="308"/>
      <c r="I94" s="308"/>
      <c r="J94" s="308"/>
      <c r="K94" s="764" t="s">
        <v>269</v>
      </c>
      <c r="L94" s="764"/>
      <c r="M94" s="764"/>
      <c r="N94" s="764"/>
      <c r="O94" s="764"/>
      <c r="P94" s="764"/>
      <c r="Q94" s="764"/>
      <c r="R94" s="764"/>
      <c r="S94" s="764"/>
      <c r="T94" s="764"/>
      <c r="U94" s="764"/>
      <c r="V94" s="764"/>
      <c r="W94" s="764"/>
      <c r="X94" s="764"/>
      <c r="Y94" s="764"/>
      <c r="Z94" s="764"/>
      <c r="AA94" s="764"/>
      <c r="AB94" s="764"/>
      <c r="AC94" s="764"/>
      <c r="AD94" s="764"/>
      <c r="AE94" s="764"/>
      <c r="AF94" s="764"/>
      <c r="AG94" s="764"/>
      <c r="AH94" s="764"/>
      <c r="AI94" s="764"/>
      <c r="AJ94" s="764"/>
      <c r="AK94" s="764"/>
      <c r="AL94" s="764"/>
      <c r="AM94" s="764"/>
      <c r="AN94" s="313"/>
    </row>
    <row r="95" spans="2:40" s="90" customFormat="1" ht="141.75" customHeight="1" x14ac:dyDescent="0.25">
      <c r="D95" s="306"/>
      <c r="E95" s="312"/>
      <c r="F95" s="312"/>
      <c r="G95" s="312"/>
      <c r="H95" s="312"/>
      <c r="I95" s="314"/>
      <c r="J95" s="315"/>
      <c r="K95" s="316"/>
      <c r="L95" s="317"/>
      <c r="M95" s="317"/>
      <c r="N95" s="317"/>
      <c r="O95" s="317"/>
      <c r="P95" s="317"/>
      <c r="Q95" s="308"/>
      <c r="R95" s="308"/>
      <c r="S95" s="307"/>
      <c r="T95" s="307"/>
      <c r="U95" s="307"/>
      <c r="V95" s="308"/>
      <c r="W95" s="308"/>
      <c r="X95" s="318"/>
      <c r="Y95" s="319"/>
      <c r="Z95" s="318"/>
      <c r="AA95" s="319"/>
      <c r="AB95" s="311"/>
      <c r="AC95" s="320"/>
      <c r="AD95" s="321"/>
      <c r="AE95" s="321"/>
      <c r="AF95" s="321"/>
      <c r="AG95" s="321"/>
      <c r="AH95" s="321"/>
      <c r="AI95" s="321"/>
      <c r="AJ95" s="321"/>
      <c r="AK95" s="321"/>
      <c r="AL95" s="321"/>
      <c r="AM95" s="321"/>
      <c r="AN95" s="321"/>
    </row>
    <row r="96" spans="2:40" s="322" customFormat="1" ht="120" customHeight="1" x14ac:dyDescent="0.8">
      <c r="C96" s="765" t="s">
        <v>137</v>
      </c>
      <c r="D96" s="765"/>
      <c r="E96" s="765"/>
      <c r="G96" s="323"/>
      <c r="H96" s="324" t="s">
        <v>138</v>
      </c>
      <c r="I96" s="325"/>
      <c r="J96" s="326"/>
      <c r="L96" s="326"/>
      <c r="M96" s="327"/>
      <c r="N96" s="327"/>
      <c r="O96" s="327"/>
      <c r="P96" s="328" t="s">
        <v>139</v>
      </c>
      <c r="Q96" s="329"/>
      <c r="R96" s="329"/>
      <c r="S96" s="329"/>
      <c r="T96" s="329"/>
      <c r="U96" s="329"/>
      <c r="V96" s="329"/>
      <c r="W96" s="329"/>
      <c r="X96" s="329"/>
      <c r="Y96" s="329"/>
      <c r="Z96" s="329"/>
      <c r="AA96" s="329"/>
      <c r="AB96" s="329"/>
      <c r="AC96" s="329"/>
      <c r="AD96" s="329"/>
      <c r="AE96" s="326"/>
      <c r="AF96" s="330"/>
      <c r="AH96" s="326"/>
      <c r="AI96" s="331" t="s">
        <v>140</v>
      </c>
    </row>
    <row r="97" ht="50.25" customHeight="1" x14ac:dyDescent="0.2"/>
    <row r="98" ht="24.95" customHeight="1" x14ac:dyDescent="0.2"/>
    <row r="99" ht="24.95" customHeight="1" x14ac:dyDescent="0.2"/>
    <row r="100" ht="14.25" customHeight="1" x14ac:dyDescent="0.2"/>
    <row r="101" ht="18" customHeight="1" x14ac:dyDescent="0.2"/>
  </sheetData>
  <mergeCells count="171">
    <mergeCell ref="B1:AO1"/>
    <mergeCell ref="B3:AO3"/>
    <mergeCell ref="B4:AO4"/>
    <mergeCell ref="C5:D5"/>
    <mergeCell ref="F5:AD5"/>
    <mergeCell ref="C6:E6"/>
    <mergeCell ref="AI6:AO6"/>
    <mergeCell ref="N16:N19"/>
    <mergeCell ref="O16:O19"/>
    <mergeCell ref="P16:P19"/>
    <mergeCell ref="Q16:W16"/>
    <mergeCell ref="Y16:Y19"/>
    <mergeCell ref="F7:K7"/>
    <mergeCell ref="AI7:AO7"/>
    <mergeCell ref="AI8:AO8"/>
    <mergeCell ref="C9:D9"/>
    <mergeCell ref="AI9:AO9"/>
    <mergeCell ref="AA16:AA19"/>
    <mergeCell ref="AB16:AB19"/>
    <mergeCell ref="AD16:AD19"/>
    <mergeCell ref="AE16:AE19"/>
    <mergeCell ref="X13:X19"/>
    <mergeCell ref="Y13:AF15"/>
    <mergeCell ref="AG13:AN13"/>
    <mergeCell ref="AG14:AN14"/>
    <mergeCell ref="AG15:AN15"/>
    <mergeCell ref="B22:AN22"/>
    <mergeCell ref="B13:B19"/>
    <mergeCell ref="C13:E19"/>
    <mergeCell ref="F13:M19"/>
    <mergeCell ref="N13:O15"/>
    <mergeCell ref="P13:W15"/>
    <mergeCell ref="C23:E23"/>
    <mergeCell ref="F23:M23"/>
    <mergeCell ref="C24:E24"/>
    <mergeCell ref="F24:M24"/>
    <mergeCell ref="C25:E25"/>
    <mergeCell ref="F25:M25"/>
    <mergeCell ref="AH18:AJ18"/>
    <mergeCell ref="AK18:AK19"/>
    <mergeCell ref="AL18:AN18"/>
    <mergeCell ref="C20:E20"/>
    <mergeCell ref="F20:M20"/>
    <mergeCell ref="B21:AN21"/>
    <mergeCell ref="AF16:AF19"/>
    <mergeCell ref="AG16:AJ16"/>
    <mergeCell ref="AK16:AN16"/>
    <mergeCell ref="Q17:R18"/>
    <mergeCell ref="S17:T18"/>
    <mergeCell ref="U17:V18"/>
    <mergeCell ref="W17:W19"/>
    <mergeCell ref="AG17:AJ17"/>
    <mergeCell ref="AK17:AN17"/>
    <mergeCell ref="AG18:AG19"/>
    <mergeCell ref="Z16:Z19"/>
    <mergeCell ref="AC16:AC19"/>
    <mergeCell ref="C30:E30"/>
    <mergeCell ref="F30:M30"/>
    <mergeCell ref="C31:E31"/>
    <mergeCell ref="F31:M31"/>
    <mergeCell ref="C32:E32"/>
    <mergeCell ref="F32:M32"/>
    <mergeCell ref="B26:M26"/>
    <mergeCell ref="B27:AN27"/>
    <mergeCell ref="C28:E28"/>
    <mergeCell ref="F28:M28"/>
    <mergeCell ref="C29:E29"/>
    <mergeCell ref="F29:M29"/>
    <mergeCell ref="B37:AN37"/>
    <mergeCell ref="B38:AN38"/>
    <mergeCell ref="C39:E39"/>
    <mergeCell ref="F39:M39"/>
    <mergeCell ref="C40:D40"/>
    <mergeCell ref="F40:M40"/>
    <mergeCell ref="C33:E33"/>
    <mergeCell ref="F33:M33"/>
    <mergeCell ref="C34:E34"/>
    <mergeCell ref="F34:M34"/>
    <mergeCell ref="B35:M35"/>
    <mergeCell ref="B36:M36"/>
    <mergeCell ref="C44:D44"/>
    <mergeCell ref="F44:M44"/>
    <mergeCell ref="C45:E45"/>
    <mergeCell ref="F45:M45"/>
    <mergeCell ref="C46:D46"/>
    <mergeCell ref="F46:M46"/>
    <mergeCell ref="C41:D41"/>
    <mergeCell ref="F41:M41"/>
    <mergeCell ref="C42:D42"/>
    <mergeCell ref="F42:M42"/>
    <mergeCell ref="C43:D43"/>
    <mergeCell ref="F43:M43"/>
    <mergeCell ref="C50:E50"/>
    <mergeCell ref="F50:M50"/>
    <mergeCell ref="C51:D51"/>
    <mergeCell ref="F51:M51"/>
    <mergeCell ref="C52:D52"/>
    <mergeCell ref="F52:M52"/>
    <mergeCell ref="C47:D47"/>
    <mergeCell ref="F47:M47"/>
    <mergeCell ref="C48:D48"/>
    <mergeCell ref="F48:M48"/>
    <mergeCell ref="C49:D49"/>
    <mergeCell ref="F49:M49"/>
    <mergeCell ref="C57:E57"/>
    <mergeCell ref="F57:M57"/>
    <mergeCell ref="C58:D58"/>
    <mergeCell ref="F58:M58"/>
    <mergeCell ref="C59:D59"/>
    <mergeCell ref="F59:M59"/>
    <mergeCell ref="C53:D53"/>
    <mergeCell ref="F53:M53"/>
    <mergeCell ref="C54:D54"/>
    <mergeCell ref="F54:M54"/>
    <mergeCell ref="B55:M55"/>
    <mergeCell ref="B56:AN56"/>
    <mergeCell ref="C63:D63"/>
    <mergeCell ref="F63:M63"/>
    <mergeCell ref="C64:D64"/>
    <mergeCell ref="F64:M64"/>
    <mergeCell ref="C65:E65"/>
    <mergeCell ref="F65:M65"/>
    <mergeCell ref="C60:D60"/>
    <mergeCell ref="F60:M60"/>
    <mergeCell ref="C61:E61"/>
    <mergeCell ref="F61:M61"/>
    <mergeCell ref="C62:D62"/>
    <mergeCell ref="F62:M62"/>
    <mergeCell ref="C69:E69"/>
    <mergeCell ref="F69:M69"/>
    <mergeCell ref="C70:D70"/>
    <mergeCell ref="F70:M70"/>
    <mergeCell ref="C71:D71"/>
    <mergeCell ref="F71:M71"/>
    <mergeCell ref="C66:D66"/>
    <mergeCell ref="F66:M66"/>
    <mergeCell ref="C67:D67"/>
    <mergeCell ref="F67:M67"/>
    <mergeCell ref="C68:D68"/>
    <mergeCell ref="F68:M68"/>
    <mergeCell ref="C75:D75"/>
    <mergeCell ref="F75:M75"/>
    <mergeCell ref="C76:D76"/>
    <mergeCell ref="F76:M76"/>
    <mergeCell ref="C77:D77"/>
    <mergeCell ref="F77:M77"/>
    <mergeCell ref="C72:D72"/>
    <mergeCell ref="F72:M72"/>
    <mergeCell ref="C73:D73"/>
    <mergeCell ref="F73:M73"/>
    <mergeCell ref="C74:E74"/>
    <mergeCell ref="F74:M74"/>
    <mergeCell ref="K94:AM94"/>
    <mergeCell ref="C96:E96"/>
    <mergeCell ref="N84:X84"/>
    <mergeCell ref="C85:I85"/>
    <mergeCell ref="N85:X85"/>
    <mergeCell ref="C86:I86"/>
    <mergeCell ref="N86:X86"/>
    <mergeCell ref="N87:X87"/>
    <mergeCell ref="B78:M78"/>
    <mergeCell ref="B79:M79"/>
    <mergeCell ref="B80:M80"/>
    <mergeCell ref="K81:M88"/>
    <mergeCell ref="N81:X81"/>
    <mergeCell ref="C82:I82"/>
    <mergeCell ref="N82:X82"/>
    <mergeCell ref="C83:I83"/>
    <mergeCell ref="N83:X83"/>
    <mergeCell ref="C84:I84"/>
    <mergeCell ref="N88:X88"/>
  </mergeCells>
  <pageMargins left="0.74803149606299213" right="0.74803149606299213" top="0.98425196850393704" bottom="0.98425196850393704" header="0.51181102362204722" footer="0.51181102362204722"/>
  <pageSetup paperSize="9" scale="14" fitToHeight="3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6"/>
  <sheetViews>
    <sheetView topLeftCell="A60" zoomScale="35" workbookViewId="0">
      <selection activeCell="D67" sqref="D67"/>
    </sheetView>
  </sheetViews>
  <sheetFormatPr defaultColWidth="10.140625" defaultRowHeight="12.75" x14ac:dyDescent="0.2"/>
  <cols>
    <col min="1" max="1" width="31.140625" style="42" customWidth="1"/>
    <col min="2" max="2" width="12.140625" style="42" customWidth="1"/>
    <col min="3" max="3" width="42.140625" style="42" customWidth="1"/>
    <col min="4" max="4" width="62.85546875" style="332" customWidth="1"/>
    <col min="5" max="5" width="18.28515625" style="333" customWidth="1"/>
    <col min="6" max="6" width="12.7109375" style="334" customWidth="1"/>
    <col min="7" max="7" width="25.7109375" style="58" customWidth="1"/>
    <col min="8" max="10" width="12.7109375" style="58" customWidth="1"/>
    <col min="11" max="11" width="35.42578125" style="58" customWidth="1"/>
    <col min="12" max="12" width="7.7109375" style="58" customWidth="1"/>
    <col min="13" max="13" width="12.7109375" style="60" customWidth="1"/>
    <col min="14" max="14" width="19.28515625" style="60" customWidth="1"/>
    <col min="15" max="15" width="25.42578125" style="60" customWidth="1"/>
    <col min="16" max="17" width="19.28515625" style="60" customWidth="1"/>
    <col min="18" max="18" width="13.7109375" style="60" customWidth="1"/>
    <col min="19" max="19" width="18.5703125" style="60" customWidth="1"/>
    <col min="20" max="20" width="16.140625" style="60" customWidth="1"/>
    <col min="21" max="21" width="18.42578125" style="60" customWidth="1"/>
    <col min="22" max="22" width="16" style="60" customWidth="1"/>
    <col min="23" max="23" width="16.28515625" style="60" customWidth="1"/>
    <col min="24" max="24" width="18.7109375" style="60" customWidth="1"/>
    <col min="25" max="25" width="10.7109375" style="42" customWidth="1"/>
    <col min="26" max="26" width="15.28515625" style="42" customWidth="1"/>
    <col min="27" max="27" width="13.28515625" style="42" customWidth="1"/>
    <col min="28" max="32" width="10.7109375" style="42" customWidth="1"/>
    <col min="33" max="33" width="16.42578125" style="42" customWidth="1"/>
    <col min="34" max="34" width="14.5703125" style="42" customWidth="1"/>
    <col min="35" max="35" width="11.85546875" style="42" customWidth="1"/>
    <col min="36" max="36" width="12.5703125" style="42" customWidth="1"/>
    <col min="37" max="37" width="14.7109375" style="42" customWidth="1"/>
    <col min="38" max="38" width="13.5703125" style="42" customWidth="1"/>
    <col min="39" max="39" width="12.5703125" style="42" customWidth="1"/>
    <col min="40" max="40" width="11.42578125" style="42" customWidth="1"/>
    <col min="41" max="256" width="10.140625" style="42"/>
    <col min="257" max="257" width="31.140625" style="42" customWidth="1"/>
    <col min="258" max="258" width="12.140625" style="42" customWidth="1"/>
    <col min="259" max="259" width="42.140625" style="42" customWidth="1"/>
    <col min="260" max="260" width="62.85546875" style="42" customWidth="1"/>
    <col min="261" max="261" width="18.28515625" style="42" customWidth="1"/>
    <col min="262" max="262" width="12.7109375" style="42" customWidth="1"/>
    <col min="263" max="263" width="25.7109375" style="42" customWidth="1"/>
    <col min="264" max="266" width="12.7109375" style="42" customWidth="1"/>
    <col min="267" max="267" width="35.42578125" style="42" customWidth="1"/>
    <col min="268" max="268" width="7.7109375" style="42" customWidth="1"/>
    <col min="269" max="269" width="12.7109375" style="42" customWidth="1"/>
    <col min="270" max="270" width="19.28515625" style="42" customWidth="1"/>
    <col min="271" max="271" width="22.140625" style="42" customWidth="1"/>
    <col min="272" max="273" width="19.28515625" style="42" customWidth="1"/>
    <col min="274" max="274" width="13.7109375" style="42" customWidth="1"/>
    <col min="275" max="275" width="18.5703125" style="42" customWidth="1"/>
    <col min="276" max="276" width="16.140625" style="42" customWidth="1"/>
    <col min="277" max="277" width="17.140625" style="42" customWidth="1"/>
    <col min="278" max="278" width="16" style="42" customWidth="1"/>
    <col min="279" max="280" width="16.28515625" style="42" customWidth="1"/>
    <col min="281" max="281" width="10.7109375" style="42" customWidth="1"/>
    <col min="282" max="282" width="15.28515625" style="42" customWidth="1"/>
    <col min="283" max="283" width="13.28515625" style="42" customWidth="1"/>
    <col min="284" max="288" width="10.7109375" style="42" customWidth="1"/>
    <col min="289" max="289" width="16.42578125" style="42" customWidth="1"/>
    <col min="290" max="290" width="14.5703125" style="42" customWidth="1"/>
    <col min="291" max="291" width="11.85546875" style="42" customWidth="1"/>
    <col min="292" max="292" width="12.5703125" style="42" customWidth="1"/>
    <col min="293" max="293" width="14.7109375" style="42" customWidth="1"/>
    <col min="294" max="294" width="13.5703125" style="42" customWidth="1"/>
    <col min="295" max="295" width="12.5703125" style="42" customWidth="1"/>
    <col min="296" max="296" width="11.42578125" style="42" customWidth="1"/>
    <col min="297" max="512" width="10.140625" style="42"/>
    <col min="513" max="513" width="31.140625" style="42" customWidth="1"/>
    <col min="514" max="514" width="12.140625" style="42" customWidth="1"/>
    <col min="515" max="515" width="42.140625" style="42" customWidth="1"/>
    <col min="516" max="516" width="62.85546875" style="42" customWidth="1"/>
    <col min="517" max="517" width="18.28515625" style="42" customWidth="1"/>
    <col min="518" max="518" width="12.7109375" style="42" customWidth="1"/>
    <col min="519" max="519" width="25.7109375" style="42" customWidth="1"/>
    <col min="520" max="522" width="12.7109375" style="42" customWidth="1"/>
    <col min="523" max="523" width="35.42578125" style="42" customWidth="1"/>
    <col min="524" max="524" width="7.7109375" style="42" customWidth="1"/>
    <col min="525" max="525" width="12.7109375" style="42" customWidth="1"/>
    <col min="526" max="526" width="19.28515625" style="42" customWidth="1"/>
    <col min="527" max="527" width="22.140625" style="42" customWidth="1"/>
    <col min="528" max="529" width="19.28515625" style="42" customWidth="1"/>
    <col min="530" max="530" width="13.7109375" style="42" customWidth="1"/>
    <col min="531" max="531" width="18.5703125" style="42" customWidth="1"/>
    <col min="532" max="532" width="16.140625" style="42" customWidth="1"/>
    <col min="533" max="533" width="17.140625" style="42" customWidth="1"/>
    <col min="534" max="534" width="16" style="42" customWidth="1"/>
    <col min="535" max="536" width="16.28515625" style="42" customWidth="1"/>
    <col min="537" max="537" width="10.7109375" style="42" customWidth="1"/>
    <col min="538" max="538" width="15.28515625" style="42" customWidth="1"/>
    <col min="539" max="539" width="13.28515625" style="42" customWidth="1"/>
    <col min="540" max="544" width="10.7109375" style="42" customWidth="1"/>
    <col min="545" max="545" width="16.42578125" style="42" customWidth="1"/>
    <col min="546" max="546" width="14.5703125" style="42" customWidth="1"/>
    <col min="547" max="547" width="11.85546875" style="42" customWidth="1"/>
    <col min="548" max="548" width="12.5703125" style="42" customWidth="1"/>
    <col min="549" max="549" width="14.7109375" style="42" customWidth="1"/>
    <col min="550" max="550" width="13.5703125" style="42" customWidth="1"/>
    <col min="551" max="551" width="12.5703125" style="42" customWidth="1"/>
    <col min="552" max="552" width="11.42578125" style="42" customWidth="1"/>
    <col min="553" max="768" width="10.140625" style="42"/>
    <col min="769" max="769" width="31.140625" style="42" customWidth="1"/>
    <col min="770" max="770" width="12.140625" style="42" customWidth="1"/>
    <col min="771" max="771" width="42.140625" style="42" customWidth="1"/>
    <col min="772" max="772" width="62.85546875" style="42" customWidth="1"/>
    <col min="773" max="773" width="18.28515625" style="42" customWidth="1"/>
    <col min="774" max="774" width="12.7109375" style="42" customWidth="1"/>
    <col min="775" max="775" width="25.7109375" style="42" customWidth="1"/>
    <col min="776" max="778" width="12.7109375" style="42" customWidth="1"/>
    <col min="779" max="779" width="35.42578125" style="42" customWidth="1"/>
    <col min="780" max="780" width="7.7109375" style="42" customWidth="1"/>
    <col min="781" max="781" width="12.7109375" style="42" customWidth="1"/>
    <col min="782" max="782" width="19.28515625" style="42" customWidth="1"/>
    <col min="783" max="783" width="22.140625" style="42" customWidth="1"/>
    <col min="784" max="785" width="19.28515625" style="42" customWidth="1"/>
    <col min="786" max="786" width="13.7109375" style="42" customWidth="1"/>
    <col min="787" max="787" width="18.5703125" style="42" customWidth="1"/>
    <col min="788" max="788" width="16.140625" style="42" customWidth="1"/>
    <col min="789" max="789" width="17.140625" style="42" customWidth="1"/>
    <col min="790" max="790" width="16" style="42" customWidth="1"/>
    <col min="791" max="792" width="16.28515625" style="42" customWidth="1"/>
    <col min="793" max="793" width="10.7109375" style="42" customWidth="1"/>
    <col min="794" max="794" width="15.28515625" style="42" customWidth="1"/>
    <col min="795" max="795" width="13.28515625" style="42" customWidth="1"/>
    <col min="796" max="800" width="10.7109375" style="42" customWidth="1"/>
    <col min="801" max="801" width="16.42578125" style="42" customWidth="1"/>
    <col min="802" max="802" width="14.5703125" style="42" customWidth="1"/>
    <col min="803" max="803" width="11.85546875" style="42" customWidth="1"/>
    <col min="804" max="804" width="12.5703125" style="42" customWidth="1"/>
    <col min="805" max="805" width="14.7109375" style="42" customWidth="1"/>
    <col min="806" max="806" width="13.5703125" style="42" customWidth="1"/>
    <col min="807" max="807" width="12.5703125" style="42" customWidth="1"/>
    <col min="808" max="808" width="11.42578125" style="42" customWidth="1"/>
    <col min="809" max="1024" width="10.140625" style="42"/>
    <col min="1025" max="1025" width="31.140625" style="42" customWidth="1"/>
    <col min="1026" max="1026" width="12.140625" style="42" customWidth="1"/>
    <col min="1027" max="1027" width="42.140625" style="42" customWidth="1"/>
    <col min="1028" max="1028" width="62.85546875" style="42" customWidth="1"/>
    <col min="1029" max="1029" width="18.28515625" style="42" customWidth="1"/>
    <col min="1030" max="1030" width="12.7109375" style="42" customWidth="1"/>
    <col min="1031" max="1031" width="25.7109375" style="42" customWidth="1"/>
    <col min="1032" max="1034" width="12.7109375" style="42" customWidth="1"/>
    <col min="1035" max="1035" width="35.42578125" style="42" customWidth="1"/>
    <col min="1036" max="1036" width="7.7109375" style="42" customWidth="1"/>
    <col min="1037" max="1037" width="12.7109375" style="42" customWidth="1"/>
    <col min="1038" max="1038" width="19.28515625" style="42" customWidth="1"/>
    <col min="1039" max="1039" width="22.140625" style="42" customWidth="1"/>
    <col min="1040" max="1041" width="19.28515625" style="42" customWidth="1"/>
    <col min="1042" max="1042" width="13.7109375" style="42" customWidth="1"/>
    <col min="1043" max="1043" width="18.5703125" style="42" customWidth="1"/>
    <col min="1044" max="1044" width="16.140625" style="42" customWidth="1"/>
    <col min="1045" max="1045" width="17.140625" style="42" customWidth="1"/>
    <col min="1046" max="1046" width="16" style="42" customWidth="1"/>
    <col min="1047" max="1048" width="16.28515625" style="42" customWidth="1"/>
    <col min="1049" max="1049" width="10.7109375" style="42" customWidth="1"/>
    <col min="1050" max="1050" width="15.28515625" style="42" customWidth="1"/>
    <col min="1051" max="1051" width="13.28515625" style="42" customWidth="1"/>
    <col min="1052" max="1056" width="10.7109375" style="42" customWidth="1"/>
    <col min="1057" max="1057" width="16.42578125" style="42" customWidth="1"/>
    <col min="1058" max="1058" width="14.5703125" style="42" customWidth="1"/>
    <col min="1059" max="1059" width="11.85546875" style="42" customWidth="1"/>
    <col min="1060" max="1060" width="12.5703125" style="42" customWidth="1"/>
    <col min="1061" max="1061" width="14.7109375" style="42" customWidth="1"/>
    <col min="1062" max="1062" width="13.5703125" style="42" customWidth="1"/>
    <col min="1063" max="1063" width="12.5703125" style="42" customWidth="1"/>
    <col min="1064" max="1064" width="11.42578125" style="42" customWidth="1"/>
    <col min="1065" max="1280" width="10.140625" style="42"/>
    <col min="1281" max="1281" width="31.140625" style="42" customWidth="1"/>
    <col min="1282" max="1282" width="12.140625" style="42" customWidth="1"/>
    <col min="1283" max="1283" width="42.140625" style="42" customWidth="1"/>
    <col min="1284" max="1284" width="62.85546875" style="42" customWidth="1"/>
    <col min="1285" max="1285" width="18.28515625" style="42" customWidth="1"/>
    <col min="1286" max="1286" width="12.7109375" style="42" customWidth="1"/>
    <col min="1287" max="1287" width="25.7109375" style="42" customWidth="1"/>
    <col min="1288" max="1290" width="12.7109375" style="42" customWidth="1"/>
    <col min="1291" max="1291" width="35.42578125" style="42" customWidth="1"/>
    <col min="1292" max="1292" width="7.7109375" style="42" customWidth="1"/>
    <col min="1293" max="1293" width="12.7109375" style="42" customWidth="1"/>
    <col min="1294" max="1294" width="19.28515625" style="42" customWidth="1"/>
    <col min="1295" max="1295" width="22.140625" style="42" customWidth="1"/>
    <col min="1296" max="1297" width="19.28515625" style="42" customWidth="1"/>
    <col min="1298" max="1298" width="13.7109375" style="42" customWidth="1"/>
    <col min="1299" max="1299" width="18.5703125" style="42" customWidth="1"/>
    <col min="1300" max="1300" width="16.140625" style="42" customWidth="1"/>
    <col min="1301" max="1301" width="17.140625" style="42" customWidth="1"/>
    <col min="1302" max="1302" width="16" style="42" customWidth="1"/>
    <col min="1303" max="1304" width="16.28515625" style="42" customWidth="1"/>
    <col min="1305" max="1305" width="10.7109375" style="42" customWidth="1"/>
    <col min="1306" max="1306" width="15.28515625" style="42" customWidth="1"/>
    <col min="1307" max="1307" width="13.28515625" style="42" customWidth="1"/>
    <col min="1308" max="1312" width="10.7109375" style="42" customWidth="1"/>
    <col min="1313" max="1313" width="16.42578125" style="42" customWidth="1"/>
    <col min="1314" max="1314" width="14.5703125" style="42" customWidth="1"/>
    <col min="1315" max="1315" width="11.85546875" style="42" customWidth="1"/>
    <col min="1316" max="1316" width="12.5703125" style="42" customWidth="1"/>
    <col min="1317" max="1317" width="14.7109375" style="42" customWidth="1"/>
    <col min="1318" max="1318" width="13.5703125" style="42" customWidth="1"/>
    <col min="1319" max="1319" width="12.5703125" style="42" customWidth="1"/>
    <col min="1320" max="1320" width="11.42578125" style="42" customWidth="1"/>
    <col min="1321" max="1536" width="10.140625" style="42"/>
    <col min="1537" max="1537" width="31.140625" style="42" customWidth="1"/>
    <col min="1538" max="1538" width="12.140625" style="42" customWidth="1"/>
    <col min="1539" max="1539" width="42.140625" style="42" customWidth="1"/>
    <col min="1540" max="1540" width="62.85546875" style="42" customWidth="1"/>
    <col min="1541" max="1541" width="18.28515625" style="42" customWidth="1"/>
    <col min="1542" max="1542" width="12.7109375" style="42" customWidth="1"/>
    <col min="1543" max="1543" width="25.7109375" style="42" customWidth="1"/>
    <col min="1544" max="1546" width="12.7109375" style="42" customWidth="1"/>
    <col min="1547" max="1547" width="35.42578125" style="42" customWidth="1"/>
    <col min="1548" max="1548" width="7.7109375" style="42" customWidth="1"/>
    <col min="1549" max="1549" width="12.7109375" style="42" customWidth="1"/>
    <col min="1550" max="1550" width="19.28515625" style="42" customWidth="1"/>
    <col min="1551" max="1551" width="22.140625" style="42" customWidth="1"/>
    <col min="1552" max="1553" width="19.28515625" style="42" customWidth="1"/>
    <col min="1554" max="1554" width="13.7109375" style="42" customWidth="1"/>
    <col min="1555" max="1555" width="18.5703125" style="42" customWidth="1"/>
    <col min="1556" max="1556" width="16.140625" style="42" customWidth="1"/>
    <col min="1557" max="1557" width="17.140625" style="42" customWidth="1"/>
    <col min="1558" max="1558" width="16" style="42" customWidth="1"/>
    <col min="1559" max="1560" width="16.28515625" style="42" customWidth="1"/>
    <col min="1561" max="1561" width="10.7109375" style="42" customWidth="1"/>
    <col min="1562" max="1562" width="15.28515625" style="42" customWidth="1"/>
    <col min="1563" max="1563" width="13.28515625" style="42" customWidth="1"/>
    <col min="1564" max="1568" width="10.7109375" style="42" customWidth="1"/>
    <col min="1569" max="1569" width="16.42578125" style="42" customWidth="1"/>
    <col min="1570" max="1570" width="14.5703125" style="42" customWidth="1"/>
    <col min="1571" max="1571" width="11.85546875" style="42" customWidth="1"/>
    <col min="1572" max="1572" width="12.5703125" style="42" customWidth="1"/>
    <col min="1573" max="1573" width="14.7109375" style="42" customWidth="1"/>
    <col min="1574" max="1574" width="13.5703125" style="42" customWidth="1"/>
    <col min="1575" max="1575" width="12.5703125" style="42" customWidth="1"/>
    <col min="1576" max="1576" width="11.42578125" style="42" customWidth="1"/>
    <col min="1577" max="1792" width="10.140625" style="42"/>
    <col min="1793" max="1793" width="31.140625" style="42" customWidth="1"/>
    <col min="1794" max="1794" width="12.140625" style="42" customWidth="1"/>
    <col min="1795" max="1795" width="42.140625" style="42" customWidth="1"/>
    <col min="1796" max="1796" width="62.85546875" style="42" customWidth="1"/>
    <col min="1797" max="1797" width="18.28515625" style="42" customWidth="1"/>
    <col min="1798" max="1798" width="12.7109375" style="42" customWidth="1"/>
    <col min="1799" max="1799" width="25.7109375" style="42" customWidth="1"/>
    <col min="1800" max="1802" width="12.7109375" style="42" customWidth="1"/>
    <col min="1803" max="1803" width="35.42578125" style="42" customWidth="1"/>
    <col min="1804" max="1804" width="7.7109375" style="42" customWidth="1"/>
    <col min="1805" max="1805" width="12.7109375" style="42" customWidth="1"/>
    <col min="1806" max="1806" width="19.28515625" style="42" customWidth="1"/>
    <col min="1807" max="1807" width="22.140625" style="42" customWidth="1"/>
    <col min="1808" max="1809" width="19.28515625" style="42" customWidth="1"/>
    <col min="1810" max="1810" width="13.7109375" style="42" customWidth="1"/>
    <col min="1811" max="1811" width="18.5703125" style="42" customWidth="1"/>
    <col min="1812" max="1812" width="16.140625" style="42" customWidth="1"/>
    <col min="1813" max="1813" width="17.140625" style="42" customWidth="1"/>
    <col min="1814" max="1814" width="16" style="42" customWidth="1"/>
    <col min="1815" max="1816" width="16.28515625" style="42" customWidth="1"/>
    <col min="1817" max="1817" width="10.7109375" style="42" customWidth="1"/>
    <col min="1818" max="1818" width="15.28515625" style="42" customWidth="1"/>
    <col min="1819" max="1819" width="13.28515625" style="42" customWidth="1"/>
    <col min="1820" max="1824" width="10.7109375" style="42" customWidth="1"/>
    <col min="1825" max="1825" width="16.42578125" style="42" customWidth="1"/>
    <col min="1826" max="1826" width="14.5703125" style="42" customWidth="1"/>
    <col min="1827" max="1827" width="11.85546875" style="42" customWidth="1"/>
    <col min="1828" max="1828" width="12.5703125" style="42" customWidth="1"/>
    <col min="1829" max="1829" width="14.7109375" style="42" customWidth="1"/>
    <col min="1830" max="1830" width="13.5703125" style="42" customWidth="1"/>
    <col min="1831" max="1831" width="12.5703125" style="42" customWidth="1"/>
    <col min="1832" max="1832" width="11.42578125" style="42" customWidth="1"/>
    <col min="1833" max="2048" width="10.140625" style="42"/>
    <col min="2049" max="2049" width="31.140625" style="42" customWidth="1"/>
    <col min="2050" max="2050" width="12.140625" style="42" customWidth="1"/>
    <col min="2051" max="2051" width="42.140625" style="42" customWidth="1"/>
    <col min="2052" max="2052" width="62.85546875" style="42" customWidth="1"/>
    <col min="2053" max="2053" width="18.28515625" style="42" customWidth="1"/>
    <col min="2054" max="2054" width="12.7109375" style="42" customWidth="1"/>
    <col min="2055" max="2055" width="25.7109375" style="42" customWidth="1"/>
    <col min="2056" max="2058" width="12.7109375" style="42" customWidth="1"/>
    <col min="2059" max="2059" width="35.42578125" style="42" customWidth="1"/>
    <col min="2060" max="2060" width="7.7109375" style="42" customWidth="1"/>
    <col min="2061" max="2061" width="12.7109375" style="42" customWidth="1"/>
    <col min="2062" max="2062" width="19.28515625" style="42" customWidth="1"/>
    <col min="2063" max="2063" width="22.140625" style="42" customWidth="1"/>
    <col min="2064" max="2065" width="19.28515625" style="42" customWidth="1"/>
    <col min="2066" max="2066" width="13.7109375" style="42" customWidth="1"/>
    <col min="2067" max="2067" width="18.5703125" style="42" customWidth="1"/>
    <col min="2068" max="2068" width="16.140625" style="42" customWidth="1"/>
    <col min="2069" max="2069" width="17.140625" style="42" customWidth="1"/>
    <col min="2070" max="2070" width="16" style="42" customWidth="1"/>
    <col min="2071" max="2072" width="16.28515625" style="42" customWidth="1"/>
    <col min="2073" max="2073" width="10.7109375" style="42" customWidth="1"/>
    <col min="2074" max="2074" width="15.28515625" style="42" customWidth="1"/>
    <col min="2075" max="2075" width="13.28515625" style="42" customWidth="1"/>
    <col min="2076" max="2080" width="10.7109375" style="42" customWidth="1"/>
    <col min="2081" max="2081" width="16.42578125" style="42" customWidth="1"/>
    <col min="2082" max="2082" width="14.5703125" style="42" customWidth="1"/>
    <col min="2083" max="2083" width="11.85546875" style="42" customWidth="1"/>
    <col min="2084" max="2084" width="12.5703125" style="42" customWidth="1"/>
    <col min="2085" max="2085" width="14.7109375" style="42" customWidth="1"/>
    <col min="2086" max="2086" width="13.5703125" style="42" customWidth="1"/>
    <col min="2087" max="2087" width="12.5703125" style="42" customWidth="1"/>
    <col min="2088" max="2088" width="11.42578125" style="42" customWidth="1"/>
    <col min="2089" max="2304" width="10.140625" style="42"/>
    <col min="2305" max="2305" width="31.140625" style="42" customWidth="1"/>
    <col min="2306" max="2306" width="12.140625" style="42" customWidth="1"/>
    <col min="2307" max="2307" width="42.140625" style="42" customWidth="1"/>
    <col min="2308" max="2308" width="62.85546875" style="42" customWidth="1"/>
    <col min="2309" max="2309" width="18.28515625" style="42" customWidth="1"/>
    <col min="2310" max="2310" width="12.7109375" style="42" customWidth="1"/>
    <col min="2311" max="2311" width="25.7109375" style="42" customWidth="1"/>
    <col min="2312" max="2314" width="12.7109375" style="42" customWidth="1"/>
    <col min="2315" max="2315" width="35.42578125" style="42" customWidth="1"/>
    <col min="2316" max="2316" width="7.7109375" style="42" customWidth="1"/>
    <col min="2317" max="2317" width="12.7109375" style="42" customWidth="1"/>
    <col min="2318" max="2318" width="19.28515625" style="42" customWidth="1"/>
    <col min="2319" max="2319" width="22.140625" style="42" customWidth="1"/>
    <col min="2320" max="2321" width="19.28515625" style="42" customWidth="1"/>
    <col min="2322" max="2322" width="13.7109375" style="42" customWidth="1"/>
    <col min="2323" max="2323" width="18.5703125" style="42" customWidth="1"/>
    <col min="2324" max="2324" width="16.140625" style="42" customWidth="1"/>
    <col min="2325" max="2325" width="17.140625" style="42" customWidth="1"/>
    <col min="2326" max="2326" width="16" style="42" customWidth="1"/>
    <col min="2327" max="2328" width="16.28515625" style="42" customWidth="1"/>
    <col min="2329" max="2329" width="10.7109375" style="42" customWidth="1"/>
    <col min="2330" max="2330" width="15.28515625" style="42" customWidth="1"/>
    <col min="2331" max="2331" width="13.28515625" style="42" customWidth="1"/>
    <col min="2332" max="2336" width="10.7109375" style="42" customWidth="1"/>
    <col min="2337" max="2337" width="16.42578125" style="42" customWidth="1"/>
    <col min="2338" max="2338" width="14.5703125" style="42" customWidth="1"/>
    <col min="2339" max="2339" width="11.85546875" style="42" customWidth="1"/>
    <col min="2340" max="2340" width="12.5703125" style="42" customWidth="1"/>
    <col min="2341" max="2341" width="14.7109375" style="42" customWidth="1"/>
    <col min="2342" max="2342" width="13.5703125" style="42" customWidth="1"/>
    <col min="2343" max="2343" width="12.5703125" style="42" customWidth="1"/>
    <col min="2344" max="2344" width="11.42578125" style="42" customWidth="1"/>
    <col min="2345" max="2560" width="10.140625" style="42"/>
    <col min="2561" max="2561" width="31.140625" style="42" customWidth="1"/>
    <col min="2562" max="2562" width="12.140625" style="42" customWidth="1"/>
    <col min="2563" max="2563" width="42.140625" style="42" customWidth="1"/>
    <col min="2564" max="2564" width="62.85546875" style="42" customWidth="1"/>
    <col min="2565" max="2565" width="18.28515625" style="42" customWidth="1"/>
    <col min="2566" max="2566" width="12.7109375" style="42" customWidth="1"/>
    <col min="2567" max="2567" width="25.7109375" style="42" customWidth="1"/>
    <col min="2568" max="2570" width="12.7109375" style="42" customWidth="1"/>
    <col min="2571" max="2571" width="35.42578125" style="42" customWidth="1"/>
    <col min="2572" max="2572" width="7.7109375" style="42" customWidth="1"/>
    <col min="2573" max="2573" width="12.7109375" style="42" customWidth="1"/>
    <col min="2574" max="2574" width="19.28515625" style="42" customWidth="1"/>
    <col min="2575" max="2575" width="22.140625" style="42" customWidth="1"/>
    <col min="2576" max="2577" width="19.28515625" style="42" customWidth="1"/>
    <col min="2578" max="2578" width="13.7109375" style="42" customWidth="1"/>
    <col min="2579" max="2579" width="18.5703125" style="42" customWidth="1"/>
    <col min="2580" max="2580" width="16.140625" style="42" customWidth="1"/>
    <col min="2581" max="2581" width="17.140625" style="42" customWidth="1"/>
    <col min="2582" max="2582" width="16" style="42" customWidth="1"/>
    <col min="2583" max="2584" width="16.28515625" style="42" customWidth="1"/>
    <col min="2585" max="2585" width="10.7109375" style="42" customWidth="1"/>
    <col min="2586" max="2586" width="15.28515625" style="42" customWidth="1"/>
    <col min="2587" max="2587" width="13.28515625" style="42" customWidth="1"/>
    <col min="2588" max="2592" width="10.7109375" style="42" customWidth="1"/>
    <col min="2593" max="2593" width="16.42578125" style="42" customWidth="1"/>
    <col min="2594" max="2594" width="14.5703125" style="42" customWidth="1"/>
    <col min="2595" max="2595" width="11.85546875" style="42" customWidth="1"/>
    <col min="2596" max="2596" width="12.5703125" style="42" customWidth="1"/>
    <col min="2597" max="2597" width="14.7109375" style="42" customWidth="1"/>
    <col min="2598" max="2598" width="13.5703125" style="42" customWidth="1"/>
    <col min="2599" max="2599" width="12.5703125" style="42" customWidth="1"/>
    <col min="2600" max="2600" width="11.42578125" style="42" customWidth="1"/>
    <col min="2601" max="2816" width="10.140625" style="42"/>
    <col min="2817" max="2817" width="31.140625" style="42" customWidth="1"/>
    <col min="2818" max="2818" width="12.140625" style="42" customWidth="1"/>
    <col min="2819" max="2819" width="42.140625" style="42" customWidth="1"/>
    <col min="2820" max="2820" width="62.85546875" style="42" customWidth="1"/>
    <col min="2821" max="2821" width="18.28515625" style="42" customWidth="1"/>
    <col min="2822" max="2822" width="12.7109375" style="42" customWidth="1"/>
    <col min="2823" max="2823" width="25.7109375" style="42" customWidth="1"/>
    <col min="2824" max="2826" width="12.7109375" style="42" customWidth="1"/>
    <col min="2827" max="2827" width="35.42578125" style="42" customWidth="1"/>
    <col min="2828" max="2828" width="7.7109375" style="42" customWidth="1"/>
    <col min="2829" max="2829" width="12.7109375" style="42" customWidth="1"/>
    <col min="2830" max="2830" width="19.28515625" style="42" customWidth="1"/>
    <col min="2831" max="2831" width="22.140625" style="42" customWidth="1"/>
    <col min="2832" max="2833" width="19.28515625" style="42" customWidth="1"/>
    <col min="2834" max="2834" width="13.7109375" style="42" customWidth="1"/>
    <col min="2835" max="2835" width="18.5703125" style="42" customWidth="1"/>
    <col min="2836" max="2836" width="16.140625" style="42" customWidth="1"/>
    <col min="2837" max="2837" width="17.140625" style="42" customWidth="1"/>
    <col min="2838" max="2838" width="16" style="42" customWidth="1"/>
    <col min="2839" max="2840" width="16.28515625" style="42" customWidth="1"/>
    <col min="2841" max="2841" width="10.7109375" style="42" customWidth="1"/>
    <col min="2842" max="2842" width="15.28515625" style="42" customWidth="1"/>
    <col min="2843" max="2843" width="13.28515625" style="42" customWidth="1"/>
    <col min="2844" max="2848" width="10.7109375" style="42" customWidth="1"/>
    <col min="2849" max="2849" width="16.42578125" style="42" customWidth="1"/>
    <col min="2850" max="2850" width="14.5703125" style="42" customWidth="1"/>
    <col min="2851" max="2851" width="11.85546875" style="42" customWidth="1"/>
    <col min="2852" max="2852" width="12.5703125" style="42" customWidth="1"/>
    <col min="2853" max="2853" width="14.7109375" style="42" customWidth="1"/>
    <col min="2854" max="2854" width="13.5703125" style="42" customWidth="1"/>
    <col min="2855" max="2855" width="12.5703125" style="42" customWidth="1"/>
    <col min="2856" max="2856" width="11.42578125" style="42" customWidth="1"/>
    <col min="2857" max="3072" width="10.140625" style="42"/>
    <col min="3073" max="3073" width="31.140625" style="42" customWidth="1"/>
    <col min="3074" max="3074" width="12.140625" style="42" customWidth="1"/>
    <col min="3075" max="3075" width="42.140625" style="42" customWidth="1"/>
    <col min="3076" max="3076" width="62.85546875" style="42" customWidth="1"/>
    <col min="3077" max="3077" width="18.28515625" style="42" customWidth="1"/>
    <col min="3078" max="3078" width="12.7109375" style="42" customWidth="1"/>
    <col min="3079" max="3079" width="25.7109375" style="42" customWidth="1"/>
    <col min="3080" max="3082" width="12.7109375" style="42" customWidth="1"/>
    <col min="3083" max="3083" width="35.42578125" style="42" customWidth="1"/>
    <col min="3084" max="3084" width="7.7109375" style="42" customWidth="1"/>
    <col min="3085" max="3085" width="12.7109375" style="42" customWidth="1"/>
    <col min="3086" max="3086" width="19.28515625" style="42" customWidth="1"/>
    <col min="3087" max="3087" width="22.140625" style="42" customWidth="1"/>
    <col min="3088" max="3089" width="19.28515625" style="42" customWidth="1"/>
    <col min="3090" max="3090" width="13.7109375" style="42" customWidth="1"/>
    <col min="3091" max="3091" width="18.5703125" style="42" customWidth="1"/>
    <col min="3092" max="3092" width="16.140625" style="42" customWidth="1"/>
    <col min="3093" max="3093" width="17.140625" style="42" customWidth="1"/>
    <col min="3094" max="3094" width="16" style="42" customWidth="1"/>
    <col min="3095" max="3096" width="16.28515625" style="42" customWidth="1"/>
    <col min="3097" max="3097" width="10.7109375" style="42" customWidth="1"/>
    <col min="3098" max="3098" width="15.28515625" style="42" customWidth="1"/>
    <col min="3099" max="3099" width="13.28515625" style="42" customWidth="1"/>
    <col min="3100" max="3104" width="10.7109375" style="42" customWidth="1"/>
    <col min="3105" max="3105" width="16.42578125" style="42" customWidth="1"/>
    <col min="3106" max="3106" width="14.5703125" style="42" customWidth="1"/>
    <col min="3107" max="3107" width="11.85546875" style="42" customWidth="1"/>
    <col min="3108" max="3108" width="12.5703125" style="42" customWidth="1"/>
    <col min="3109" max="3109" width="14.7109375" style="42" customWidth="1"/>
    <col min="3110" max="3110" width="13.5703125" style="42" customWidth="1"/>
    <col min="3111" max="3111" width="12.5703125" style="42" customWidth="1"/>
    <col min="3112" max="3112" width="11.42578125" style="42" customWidth="1"/>
    <col min="3113" max="3328" width="10.140625" style="42"/>
    <col min="3329" max="3329" width="31.140625" style="42" customWidth="1"/>
    <col min="3330" max="3330" width="12.140625" style="42" customWidth="1"/>
    <col min="3331" max="3331" width="42.140625" style="42" customWidth="1"/>
    <col min="3332" max="3332" width="62.85546875" style="42" customWidth="1"/>
    <col min="3333" max="3333" width="18.28515625" style="42" customWidth="1"/>
    <col min="3334" max="3334" width="12.7109375" style="42" customWidth="1"/>
    <col min="3335" max="3335" width="25.7109375" style="42" customWidth="1"/>
    <col min="3336" max="3338" width="12.7109375" style="42" customWidth="1"/>
    <col min="3339" max="3339" width="35.42578125" style="42" customWidth="1"/>
    <col min="3340" max="3340" width="7.7109375" style="42" customWidth="1"/>
    <col min="3341" max="3341" width="12.7109375" style="42" customWidth="1"/>
    <col min="3342" max="3342" width="19.28515625" style="42" customWidth="1"/>
    <col min="3343" max="3343" width="22.140625" style="42" customWidth="1"/>
    <col min="3344" max="3345" width="19.28515625" style="42" customWidth="1"/>
    <col min="3346" max="3346" width="13.7109375" style="42" customWidth="1"/>
    <col min="3347" max="3347" width="18.5703125" style="42" customWidth="1"/>
    <col min="3348" max="3348" width="16.140625" style="42" customWidth="1"/>
    <col min="3349" max="3349" width="17.140625" style="42" customWidth="1"/>
    <col min="3350" max="3350" width="16" style="42" customWidth="1"/>
    <col min="3351" max="3352" width="16.28515625" style="42" customWidth="1"/>
    <col min="3353" max="3353" width="10.7109375" style="42" customWidth="1"/>
    <col min="3354" max="3354" width="15.28515625" style="42" customWidth="1"/>
    <col min="3355" max="3355" width="13.28515625" style="42" customWidth="1"/>
    <col min="3356" max="3360" width="10.7109375" style="42" customWidth="1"/>
    <col min="3361" max="3361" width="16.42578125" style="42" customWidth="1"/>
    <col min="3362" max="3362" width="14.5703125" style="42" customWidth="1"/>
    <col min="3363" max="3363" width="11.85546875" style="42" customWidth="1"/>
    <col min="3364" max="3364" width="12.5703125" style="42" customWidth="1"/>
    <col min="3365" max="3365" width="14.7109375" style="42" customWidth="1"/>
    <col min="3366" max="3366" width="13.5703125" style="42" customWidth="1"/>
    <col min="3367" max="3367" width="12.5703125" style="42" customWidth="1"/>
    <col min="3368" max="3368" width="11.42578125" style="42" customWidth="1"/>
    <col min="3369" max="3584" width="10.140625" style="42"/>
    <col min="3585" max="3585" width="31.140625" style="42" customWidth="1"/>
    <col min="3586" max="3586" width="12.140625" style="42" customWidth="1"/>
    <col min="3587" max="3587" width="42.140625" style="42" customWidth="1"/>
    <col min="3588" max="3588" width="62.85546875" style="42" customWidth="1"/>
    <col min="3589" max="3589" width="18.28515625" style="42" customWidth="1"/>
    <col min="3590" max="3590" width="12.7109375" style="42" customWidth="1"/>
    <col min="3591" max="3591" width="25.7109375" style="42" customWidth="1"/>
    <col min="3592" max="3594" width="12.7109375" style="42" customWidth="1"/>
    <col min="3595" max="3595" width="35.42578125" style="42" customWidth="1"/>
    <col min="3596" max="3596" width="7.7109375" style="42" customWidth="1"/>
    <col min="3597" max="3597" width="12.7109375" style="42" customWidth="1"/>
    <col min="3598" max="3598" width="19.28515625" style="42" customWidth="1"/>
    <col min="3599" max="3599" width="22.140625" style="42" customWidth="1"/>
    <col min="3600" max="3601" width="19.28515625" style="42" customWidth="1"/>
    <col min="3602" max="3602" width="13.7109375" style="42" customWidth="1"/>
    <col min="3603" max="3603" width="18.5703125" style="42" customWidth="1"/>
    <col min="3604" max="3604" width="16.140625" style="42" customWidth="1"/>
    <col min="3605" max="3605" width="17.140625" style="42" customWidth="1"/>
    <col min="3606" max="3606" width="16" style="42" customWidth="1"/>
    <col min="3607" max="3608" width="16.28515625" style="42" customWidth="1"/>
    <col min="3609" max="3609" width="10.7109375" style="42" customWidth="1"/>
    <col min="3610" max="3610" width="15.28515625" style="42" customWidth="1"/>
    <col min="3611" max="3611" width="13.28515625" style="42" customWidth="1"/>
    <col min="3612" max="3616" width="10.7109375" style="42" customWidth="1"/>
    <col min="3617" max="3617" width="16.42578125" style="42" customWidth="1"/>
    <col min="3618" max="3618" width="14.5703125" style="42" customWidth="1"/>
    <col min="3619" max="3619" width="11.85546875" style="42" customWidth="1"/>
    <col min="3620" max="3620" width="12.5703125" style="42" customWidth="1"/>
    <col min="3621" max="3621" width="14.7109375" style="42" customWidth="1"/>
    <col min="3622" max="3622" width="13.5703125" style="42" customWidth="1"/>
    <col min="3623" max="3623" width="12.5703125" style="42" customWidth="1"/>
    <col min="3624" max="3624" width="11.42578125" style="42" customWidth="1"/>
    <col min="3625" max="3840" width="10.140625" style="42"/>
    <col min="3841" max="3841" width="31.140625" style="42" customWidth="1"/>
    <col min="3842" max="3842" width="12.140625" style="42" customWidth="1"/>
    <col min="3843" max="3843" width="42.140625" style="42" customWidth="1"/>
    <col min="3844" max="3844" width="62.85546875" style="42" customWidth="1"/>
    <col min="3845" max="3845" width="18.28515625" style="42" customWidth="1"/>
    <col min="3846" max="3846" width="12.7109375" style="42" customWidth="1"/>
    <col min="3847" max="3847" width="25.7109375" style="42" customWidth="1"/>
    <col min="3848" max="3850" width="12.7109375" style="42" customWidth="1"/>
    <col min="3851" max="3851" width="35.42578125" style="42" customWidth="1"/>
    <col min="3852" max="3852" width="7.7109375" style="42" customWidth="1"/>
    <col min="3853" max="3853" width="12.7109375" style="42" customWidth="1"/>
    <col min="3854" max="3854" width="19.28515625" style="42" customWidth="1"/>
    <col min="3855" max="3855" width="22.140625" style="42" customWidth="1"/>
    <col min="3856" max="3857" width="19.28515625" style="42" customWidth="1"/>
    <col min="3858" max="3858" width="13.7109375" style="42" customWidth="1"/>
    <col min="3859" max="3859" width="18.5703125" style="42" customWidth="1"/>
    <col min="3860" max="3860" width="16.140625" style="42" customWidth="1"/>
    <col min="3861" max="3861" width="17.140625" style="42" customWidth="1"/>
    <col min="3862" max="3862" width="16" style="42" customWidth="1"/>
    <col min="3863" max="3864" width="16.28515625" style="42" customWidth="1"/>
    <col min="3865" max="3865" width="10.7109375" style="42" customWidth="1"/>
    <col min="3866" max="3866" width="15.28515625" style="42" customWidth="1"/>
    <col min="3867" max="3867" width="13.28515625" style="42" customWidth="1"/>
    <col min="3868" max="3872" width="10.7109375" style="42" customWidth="1"/>
    <col min="3873" max="3873" width="16.42578125" style="42" customWidth="1"/>
    <col min="3874" max="3874" width="14.5703125" style="42" customWidth="1"/>
    <col min="3875" max="3875" width="11.85546875" style="42" customWidth="1"/>
    <col min="3876" max="3876" width="12.5703125" style="42" customWidth="1"/>
    <col min="3877" max="3877" width="14.7109375" style="42" customWidth="1"/>
    <col min="3878" max="3878" width="13.5703125" style="42" customWidth="1"/>
    <col min="3879" max="3879" width="12.5703125" style="42" customWidth="1"/>
    <col min="3880" max="3880" width="11.42578125" style="42" customWidth="1"/>
    <col min="3881" max="4096" width="10.140625" style="42"/>
    <col min="4097" max="4097" width="31.140625" style="42" customWidth="1"/>
    <col min="4098" max="4098" width="12.140625" style="42" customWidth="1"/>
    <col min="4099" max="4099" width="42.140625" style="42" customWidth="1"/>
    <col min="4100" max="4100" width="62.85546875" style="42" customWidth="1"/>
    <col min="4101" max="4101" width="18.28515625" style="42" customWidth="1"/>
    <col min="4102" max="4102" width="12.7109375" style="42" customWidth="1"/>
    <col min="4103" max="4103" width="25.7109375" style="42" customWidth="1"/>
    <col min="4104" max="4106" width="12.7109375" style="42" customWidth="1"/>
    <col min="4107" max="4107" width="35.42578125" style="42" customWidth="1"/>
    <col min="4108" max="4108" width="7.7109375" style="42" customWidth="1"/>
    <col min="4109" max="4109" width="12.7109375" style="42" customWidth="1"/>
    <col min="4110" max="4110" width="19.28515625" style="42" customWidth="1"/>
    <col min="4111" max="4111" width="22.140625" style="42" customWidth="1"/>
    <col min="4112" max="4113" width="19.28515625" style="42" customWidth="1"/>
    <col min="4114" max="4114" width="13.7109375" style="42" customWidth="1"/>
    <col min="4115" max="4115" width="18.5703125" style="42" customWidth="1"/>
    <col min="4116" max="4116" width="16.140625" style="42" customWidth="1"/>
    <col min="4117" max="4117" width="17.140625" style="42" customWidth="1"/>
    <col min="4118" max="4118" width="16" style="42" customWidth="1"/>
    <col min="4119" max="4120" width="16.28515625" style="42" customWidth="1"/>
    <col min="4121" max="4121" width="10.7109375" style="42" customWidth="1"/>
    <col min="4122" max="4122" width="15.28515625" style="42" customWidth="1"/>
    <col min="4123" max="4123" width="13.28515625" style="42" customWidth="1"/>
    <col min="4124" max="4128" width="10.7109375" style="42" customWidth="1"/>
    <col min="4129" max="4129" width="16.42578125" style="42" customWidth="1"/>
    <col min="4130" max="4130" width="14.5703125" style="42" customWidth="1"/>
    <col min="4131" max="4131" width="11.85546875" style="42" customWidth="1"/>
    <col min="4132" max="4132" width="12.5703125" style="42" customWidth="1"/>
    <col min="4133" max="4133" width="14.7109375" style="42" customWidth="1"/>
    <col min="4134" max="4134" width="13.5703125" style="42" customWidth="1"/>
    <col min="4135" max="4135" width="12.5703125" style="42" customWidth="1"/>
    <col min="4136" max="4136" width="11.42578125" style="42" customWidth="1"/>
    <col min="4137" max="4352" width="10.140625" style="42"/>
    <col min="4353" max="4353" width="31.140625" style="42" customWidth="1"/>
    <col min="4354" max="4354" width="12.140625" style="42" customWidth="1"/>
    <col min="4355" max="4355" width="42.140625" style="42" customWidth="1"/>
    <col min="4356" max="4356" width="62.85546875" style="42" customWidth="1"/>
    <col min="4357" max="4357" width="18.28515625" style="42" customWidth="1"/>
    <col min="4358" max="4358" width="12.7109375" style="42" customWidth="1"/>
    <col min="4359" max="4359" width="25.7109375" style="42" customWidth="1"/>
    <col min="4360" max="4362" width="12.7109375" style="42" customWidth="1"/>
    <col min="4363" max="4363" width="35.42578125" style="42" customWidth="1"/>
    <col min="4364" max="4364" width="7.7109375" style="42" customWidth="1"/>
    <col min="4365" max="4365" width="12.7109375" style="42" customWidth="1"/>
    <col min="4366" max="4366" width="19.28515625" style="42" customWidth="1"/>
    <col min="4367" max="4367" width="22.140625" style="42" customWidth="1"/>
    <col min="4368" max="4369" width="19.28515625" style="42" customWidth="1"/>
    <col min="4370" max="4370" width="13.7109375" style="42" customWidth="1"/>
    <col min="4371" max="4371" width="18.5703125" style="42" customWidth="1"/>
    <col min="4372" max="4372" width="16.140625" style="42" customWidth="1"/>
    <col min="4373" max="4373" width="17.140625" style="42" customWidth="1"/>
    <col min="4374" max="4374" width="16" style="42" customWidth="1"/>
    <col min="4375" max="4376" width="16.28515625" style="42" customWidth="1"/>
    <col min="4377" max="4377" width="10.7109375" style="42" customWidth="1"/>
    <col min="4378" max="4378" width="15.28515625" style="42" customWidth="1"/>
    <col min="4379" max="4379" width="13.28515625" style="42" customWidth="1"/>
    <col min="4380" max="4384" width="10.7109375" style="42" customWidth="1"/>
    <col min="4385" max="4385" width="16.42578125" style="42" customWidth="1"/>
    <col min="4386" max="4386" width="14.5703125" style="42" customWidth="1"/>
    <col min="4387" max="4387" width="11.85546875" style="42" customWidth="1"/>
    <col min="4388" max="4388" width="12.5703125" style="42" customWidth="1"/>
    <col min="4389" max="4389" width="14.7109375" style="42" customWidth="1"/>
    <col min="4390" max="4390" width="13.5703125" style="42" customWidth="1"/>
    <col min="4391" max="4391" width="12.5703125" style="42" customWidth="1"/>
    <col min="4392" max="4392" width="11.42578125" style="42" customWidth="1"/>
    <col min="4393" max="4608" width="10.140625" style="42"/>
    <col min="4609" max="4609" width="31.140625" style="42" customWidth="1"/>
    <col min="4610" max="4610" width="12.140625" style="42" customWidth="1"/>
    <col min="4611" max="4611" width="42.140625" style="42" customWidth="1"/>
    <col min="4612" max="4612" width="62.85546875" style="42" customWidth="1"/>
    <col min="4613" max="4613" width="18.28515625" style="42" customWidth="1"/>
    <col min="4614" max="4614" width="12.7109375" style="42" customWidth="1"/>
    <col min="4615" max="4615" width="25.7109375" style="42" customWidth="1"/>
    <col min="4616" max="4618" width="12.7109375" style="42" customWidth="1"/>
    <col min="4619" max="4619" width="35.42578125" style="42" customWidth="1"/>
    <col min="4620" max="4620" width="7.7109375" style="42" customWidth="1"/>
    <col min="4621" max="4621" width="12.7109375" style="42" customWidth="1"/>
    <col min="4622" max="4622" width="19.28515625" style="42" customWidth="1"/>
    <col min="4623" max="4623" width="22.140625" style="42" customWidth="1"/>
    <col min="4624" max="4625" width="19.28515625" style="42" customWidth="1"/>
    <col min="4626" max="4626" width="13.7109375" style="42" customWidth="1"/>
    <col min="4627" max="4627" width="18.5703125" style="42" customWidth="1"/>
    <col min="4628" max="4628" width="16.140625" style="42" customWidth="1"/>
    <col min="4629" max="4629" width="17.140625" style="42" customWidth="1"/>
    <col min="4630" max="4630" width="16" style="42" customWidth="1"/>
    <col min="4631" max="4632" width="16.28515625" style="42" customWidth="1"/>
    <col min="4633" max="4633" width="10.7109375" style="42" customWidth="1"/>
    <col min="4634" max="4634" width="15.28515625" style="42" customWidth="1"/>
    <col min="4635" max="4635" width="13.28515625" style="42" customWidth="1"/>
    <col min="4636" max="4640" width="10.7109375" style="42" customWidth="1"/>
    <col min="4641" max="4641" width="16.42578125" style="42" customWidth="1"/>
    <col min="4642" max="4642" width="14.5703125" style="42" customWidth="1"/>
    <col min="4643" max="4643" width="11.85546875" style="42" customWidth="1"/>
    <col min="4644" max="4644" width="12.5703125" style="42" customWidth="1"/>
    <col min="4645" max="4645" width="14.7109375" style="42" customWidth="1"/>
    <col min="4646" max="4646" width="13.5703125" style="42" customWidth="1"/>
    <col min="4647" max="4647" width="12.5703125" style="42" customWidth="1"/>
    <col min="4648" max="4648" width="11.42578125" style="42" customWidth="1"/>
    <col min="4649" max="4864" width="10.140625" style="42"/>
    <col min="4865" max="4865" width="31.140625" style="42" customWidth="1"/>
    <col min="4866" max="4866" width="12.140625" style="42" customWidth="1"/>
    <col min="4867" max="4867" width="42.140625" style="42" customWidth="1"/>
    <col min="4868" max="4868" width="62.85546875" style="42" customWidth="1"/>
    <col min="4869" max="4869" width="18.28515625" style="42" customWidth="1"/>
    <col min="4870" max="4870" width="12.7109375" style="42" customWidth="1"/>
    <col min="4871" max="4871" width="25.7109375" style="42" customWidth="1"/>
    <col min="4872" max="4874" width="12.7109375" style="42" customWidth="1"/>
    <col min="4875" max="4875" width="35.42578125" style="42" customWidth="1"/>
    <col min="4876" max="4876" width="7.7109375" style="42" customWidth="1"/>
    <col min="4877" max="4877" width="12.7109375" style="42" customWidth="1"/>
    <col min="4878" max="4878" width="19.28515625" style="42" customWidth="1"/>
    <col min="4879" max="4879" width="22.140625" style="42" customWidth="1"/>
    <col min="4880" max="4881" width="19.28515625" style="42" customWidth="1"/>
    <col min="4882" max="4882" width="13.7109375" style="42" customWidth="1"/>
    <col min="4883" max="4883" width="18.5703125" style="42" customWidth="1"/>
    <col min="4884" max="4884" width="16.140625" style="42" customWidth="1"/>
    <col min="4885" max="4885" width="17.140625" style="42" customWidth="1"/>
    <col min="4886" max="4886" width="16" style="42" customWidth="1"/>
    <col min="4887" max="4888" width="16.28515625" style="42" customWidth="1"/>
    <col min="4889" max="4889" width="10.7109375" style="42" customWidth="1"/>
    <col min="4890" max="4890" width="15.28515625" style="42" customWidth="1"/>
    <col min="4891" max="4891" width="13.28515625" style="42" customWidth="1"/>
    <col min="4892" max="4896" width="10.7109375" style="42" customWidth="1"/>
    <col min="4897" max="4897" width="16.42578125" style="42" customWidth="1"/>
    <col min="4898" max="4898" width="14.5703125" style="42" customWidth="1"/>
    <col min="4899" max="4899" width="11.85546875" style="42" customWidth="1"/>
    <col min="4900" max="4900" width="12.5703125" style="42" customWidth="1"/>
    <col min="4901" max="4901" width="14.7109375" style="42" customWidth="1"/>
    <col min="4902" max="4902" width="13.5703125" style="42" customWidth="1"/>
    <col min="4903" max="4903" width="12.5703125" style="42" customWidth="1"/>
    <col min="4904" max="4904" width="11.42578125" style="42" customWidth="1"/>
    <col min="4905" max="5120" width="10.140625" style="42"/>
    <col min="5121" max="5121" width="31.140625" style="42" customWidth="1"/>
    <col min="5122" max="5122" width="12.140625" style="42" customWidth="1"/>
    <col min="5123" max="5123" width="42.140625" style="42" customWidth="1"/>
    <col min="5124" max="5124" width="62.85546875" style="42" customWidth="1"/>
    <col min="5125" max="5125" width="18.28515625" style="42" customWidth="1"/>
    <col min="5126" max="5126" width="12.7109375" style="42" customWidth="1"/>
    <col min="5127" max="5127" width="25.7109375" style="42" customWidth="1"/>
    <col min="5128" max="5130" width="12.7109375" style="42" customWidth="1"/>
    <col min="5131" max="5131" width="35.42578125" style="42" customWidth="1"/>
    <col min="5132" max="5132" width="7.7109375" style="42" customWidth="1"/>
    <col min="5133" max="5133" width="12.7109375" style="42" customWidth="1"/>
    <col min="5134" max="5134" width="19.28515625" style="42" customWidth="1"/>
    <col min="5135" max="5135" width="22.140625" style="42" customWidth="1"/>
    <col min="5136" max="5137" width="19.28515625" style="42" customWidth="1"/>
    <col min="5138" max="5138" width="13.7109375" style="42" customWidth="1"/>
    <col min="5139" max="5139" width="18.5703125" style="42" customWidth="1"/>
    <col min="5140" max="5140" width="16.140625" style="42" customWidth="1"/>
    <col min="5141" max="5141" width="17.140625" style="42" customWidth="1"/>
    <col min="5142" max="5142" width="16" style="42" customWidth="1"/>
    <col min="5143" max="5144" width="16.28515625" style="42" customWidth="1"/>
    <col min="5145" max="5145" width="10.7109375" style="42" customWidth="1"/>
    <col min="5146" max="5146" width="15.28515625" style="42" customWidth="1"/>
    <col min="5147" max="5147" width="13.28515625" style="42" customWidth="1"/>
    <col min="5148" max="5152" width="10.7109375" style="42" customWidth="1"/>
    <col min="5153" max="5153" width="16.42578125" style="42" customWidth="1"/>
    <col min="5154" max="5154" width="14.5703125" style="42" customWidth="1"/>
    <col min="5155" max="5155" width="11.85546875" style="42" customWidth="1"/>
    <col min="5156" max="5156" width="12.5703125" style="42" customWidth="1"/>
    <col min="5157" max="5157" width="14.7109375" style="42" customWidth="1"/>
    <col min="5158" max="5158" width="13.5703125" style="42" customWidth="1"/>
    <col min="5159" max="5159" width="12.5703125" style="42" customWidth="1"/>
    <col min="5160" max="5160" width="11.42578125" style="42" customWidth="1"/>
    <col min="5161" max="5376" width="10.140625" style="42"/>
    <col min="5377" max="5377" width="31.140625" style="42" customWidth="1"/>
    <col min="5378" max="5378" width="12.140625" style="42" customWidth="1"/>
    <col min="5379" max="5379" width="42.140625" style="42" customWidth="1"/>
    <col min="5380" max="5380" width="62.85546875" style="42" customWidth="1"/>
    <col min="5381" max="5381" width="18.28515625" style="42" customWidth="1"/>
    <col min="5382" max="5382" width="12.7109375" style="42" customWidth="1"/>
    <col min="5383" max="5383" width="25.7109375" style="42" customWidth="1"/>
    <col min="5384" max="5386" width="12.7109375" style="42" customWidth="1"/>
    <col min="5387" max="5387" width="35.42578125" style="42" customWidth="1"/>
    <col min="5388" max="5388" width="7.7109375" style="42" customWidth="1"/>
    <col min="5389" max="5389" width="12.7109375" style="42" customWidth="1"/>
    <col min="5390" max="5390" width="19.28515625" style="42" customWidth="1"/>
    <col min="5391" max="5391" width="22.140625" style="42" customWidth="1"/>
    <col min="5392" max="5393" width="19.28515625" style="42" customWidth="1"/>
    <col min="5394" max="5394" width="13.7109375" style="42" customWidth="1"/>
    <col min="5395" max="5395" width="18.5703125" style="42" customWidth="1"/>
    <col min="5396" max="5396" width="16.140625" style="42" customWidth="1"/>
    <col min="5397" max="5397" width="17.140625" style="42" customWidth="1"/>
    <col min="5398" max="5398" width="16" style="42" customWidth="1"/>
    <col min="5399" max="5400" width="16.28515625" style="42" customWidth="1"/>
    <col min="5401" max="5401" width="10.7109375" style="42" customWidth="1"/>
    <col min="5402" max="5402" width="15.28515625" style="42" customWidth="1"/>
    <col min="5403" max="5403" width="13.28515625" style="42" customWidth="1"/>
    <col min="5404" max="5408" width="10.7109375" style="42" customWidth="1"/>
    <col min="5409" max="5409" width="16.42578125" style="42" customWidth="1"/>
    <col min="5410" max="5410" width="14.5703125" style="42" customWidth="1"/>
    <col min="5411" max="5411" width="11.85546875" style="42" customWidth="1"/>
    <col min="5412" max="5412" width="12.5703125" style="42" customWidth="1"/>
    <col min="5413" max="5413" width="14.7109375" style="42" customWidth="1"/>
    <col min="5414" max="5414" width="13.5703125" style="42" customWidth="1"/>
    <col min="5415" max="5415" width="12.5703125" style="42" customWidth="1"/>
    <col min="5416" max="5416" width="11.42578125" style="42" customWidth="1"/>
    <col min="5417" max="5632" width="10.140625" style="42"/>
    <col min="5633" max="5633" width="31.140625" style="42" customWidth="1"/>
    <col min="5634" max="5634" width="12.140625" style="42" customWidth="1"/>
    <col min="5635" max="5635" width="42.140625" style="42" customWidth="1"/>
    <col min="5636" max="5636" width="62.85546875" style="42" customWidth="1"/>
    <col min="5637" max="5637" width="18.28515625" style="42" customWidth="1"/>
    <col min="5638" max="5638" width="12.7109375" style="42" customWidth="1"/>
    <col min="5639" max="5639" width="25.7109375" style="42" customWidth="1"/>
    <col min="5640" max="5642" width="12.7109375" style="42" customWidth="1"/>
    <col min="5643" max="5643" width="35.42578125" style="42" customWidth="1"/>
    <col min="5644" max="5644" width="7.7109375" style="42" customWidth="1"/>
    <col min="5645" max="5645" width="12.7109375" style="42" customWidth="1"/>
    <col min="5646" max="5646" width="19.28515625" style="42" customWidth="1"/>
    <col min="5647" max="5647" width="22.140625" style="42" customWidth="1"/>
    <col min="5648" max="5649" width="19.28515625" style="42" customWidth="1"/>
    <col min="5650" max="5650" width="13.7109375" style="42" customWidth="1"/>
    <col min="5651" max="5651" width="18.5703125" style="42" customWidth="1"/>
    <col min="5652" max="5652" width="16.140625" style="42" customWidth="1"/>
    <col min="5653" max="5653" width="17.140625" style="42" customWidth="1"/>
    <col min="5654" max="5654" width="16" style="42" customWidth="1"/>
    <col min="5655" max="5656" width="16.28515625" style="42" customWidth="1"/>
    <col min="5657" max="5657" width="10.7109375" style="42" customWidth="1"/>
    <col min="5658" max="5658" width="15.28515625" style="42" customWidth="1"/>
    <col min="5659" max="5659" width="13.28515625" style="42" customWidth="1"/>
    <col min="5660" max="5664" width="10.7109375" style="42" customWidth="1"/>
    <col min="5665" max="5665" width="16.42578125" style="42" customWidth="1"/>
    <col min="5666" max="5666" width="14.5703125" style="42" customWidth="1"/>
    <col min="5667" max="5667" width="11.85546875" style="42" customWidth="1"/>
    <col min="5668" max="5668" width="12.5703125" style="42" customWidth="1"/>
    <col min="5669" max="5669" width="14.7109375" style="42" customWidth="1"/>
    <col min="5670" max="5670" width="13.5703125" style="42" customWidth="1"/>
    <col min="5671" max="5671" width="12.5703125" style="42" customWidth="1"/>
    <col min="5672" max="5672" width="11.42578125" style="42" customWidth="1"/>
    <col min="5673" max="5888" width="10.140625" style="42"/>
    <col min="5889" max="5889" width="31.140625" style="42" customWidth="1"/>
    <col min="5890" max="5890" width="12.140625" style="42" customWidth="1"/>
    <col min="5891" max="5891" width="42.140625" style="42" customWidth="1"/>
    <col min="5892" max="5892" width="62.85546875" style="42" customWidth="1"/>
    <col min="5893" max="5893" width="18.28515625" style="42" customWidth="1"/>
    <col min="5894" max="5894" width="12.7109375" style="42" customWidth="1"/>
    <col min="5895" max="5895" width="25.7109375" style="42" customWidth="1"/>
    <col min="5896" max="5898" width="12.7109375" style="42" customWidth="1"/>
    <col min="5899" max="5899" width="35.42578125" style="42" customWidth="1"/>
    <col min="5900" max="5900" width="7.7109375" style="42" customWidth="1"/>
    <col min="5901" max="5901" width="12.7109375" style="42" customWidth="1"/>
    <col min="5902" max="5902" width="19.28515625" style="42" customWidth="1"/>
    <col min="5903" max="5903" width="22.140625" style="42" customWidth="1"/>
    <col min="5904" max="5905" width="19.28515625" style="42" customWidth="1"/>
    <col min="5906" max="5906" width="13.7109375" style="42" customWidth="1"/>
    <col min="5907" max="5907" width="18.5703125" style="42" customWidth="1"/>
    <col min="5908" max="5908" width="16.140625" style="42" customWidth="1"/>
    <col min="5909" max="5909" width="17.140625" style="42" customWidth="1"/>
    <col min="5910" max="5910" width="16" style="42" customWidth="1"/>
    <col min="5911" max="5912" width="16.28515625" style="42" customWidth="1"/>
    <col min="5913" max="5913" width="10.7109375" style="42" customWidth="1"/>
    <col min="5914" max="5914" width="15.28515625" style="42" customWidth="1"/>
    <col min="5915" max="5915" width="13.28515625" style="42" customWidth="1"/>
    <col min="5916" max="5920" width="10.7109375" style="42" customWidth="1"/>
    <col min="5921" max="5921" width="16.42578125" style="42" customWidth="1"/>
    <col min="5922" max="5922" width="14.5703125" style="42" customWidth="1"/>
    <col min="5923" max="5923" width="11.85546875" style="42" customWidth="1"/>
    <col min="5924" max="5924" width="12.5703125" style="42" customWidth="1"/>
    <col min="5925" max="5925" width="14.7109375" style="42" customWidth="1"/>
    <col min="5926" max="5926" width="13.5703125" style="42" customWidth="1"/>
    <col min="5927" max="5927" width="12.5703125" style="42" customWidth="1"/>
    <col min="5928" max="5928" width="11.42578125" style="42" customWidth="1"/>
    <col min="5929" max="6144" width="10.140625" style="42"/>
    <col min="6145" max="6145" width="31.140625" style="42" customWidth="1"/>
    <col min="6146" max="6146" width="12.140625" style="42" customWidth="1"/>
    <col min="6147" max="6147" width="42.140625" style="42" customWidth="1"/>
    <col min="6148" max="6148" width="62.85546875" style="42" customWidth="1"/>
    <col min="6149" max="6149" width="18.28515625" style="42" customWidth="1"/>
    <col min="6150" max="6150" width="12.7109375" style="42" customWidth="1"/>
    <col min="6151" max="6151" width="25.7109375" style="42" customWidth="1"/>
    <col min="6152" max="6154" width="12.7109375" style="42" customWidth="1"/>
    <col min="6155" max="6155" width="35.42578125" style="42" customWidth="1"/>
    <col min="6156" max="6156" width="7.7109375" style="42" customWidth="1"/>
    <col min="6157" max="6157" width="12.7109375" style="42" customWidth="1"/>
    <col min="6158" max="6158" width="19.28515625" style="42" customWidth="1"/>
    <col min="6159" max="6159" width="22.140625" style="42" customWidth="1"/>
    <col min="6160" max="6161" width="19.28515625" style="42" customWidth="1"/>
    <col min="6162" max="6162" width="13.7109375" style="42" customWidth="1"/>
    <col min="6163" max="6163" width="18.5703125" style="42" customWidth="1"/>
    <col min="6164" max="6164" width="16.140625" style="42" customWidth="1"/>
    <col min="6165" max="6165" width="17.140625" style="42" customWidth="1"/>
    <col min="6166" max="6166" width="16" style="42" customWidth="1"/>
    <col min="6167" max="6168" width="16.28515625" style="42" customWidth="1"/>
    <col min="6169" max="6169" width="10.7109375" style="42" customWidth="1"/>
    <col min="6170" max="6170" width="15.28515625" style="42" customWidth="1"/>
    <col min="6171" max="6171" width="13.28515625" style="42" customWidth="1"/>
    <col min="6172" max="6176" width="10.7109375" style="42" customWidth="1"/>
    <col min="6177" max="6177" width="16.42578125" style="42" customWidth="1"/>
    <col min="6178" max="6178" width="14.5703125" style="42" customWidth="1"/>
    <col min="6179" max="6179" width="11.85546875" style="42" customWidth="1"/>
    <col min="6180" max="6180" width="12.5703125" style="42" customWidth="1"/>
    <col min="6181" max="6181" width="14.7109375" style="42" customWidth="1"/>
    <col min="6182" max="6182" width="13.5703125" style="42" customWidth="1"/>
    <col min="6183" max="6183" width="12.5703125" style="42" customWidth="1"/>
    <col min="6184" max="6184" width="11.42578125" style="42" customWidth="1"/>
    <col min="6185" max="6400" width="10.140625" style="42"/>
    <col min="6401" max="6401" width="31.140625" style="42" customWidth="1"/>
    <col min="6402" max="6402" width="12.140625" style="42" customWidth="1"/>
    <col min="6403" max="6403" width="42.140625" style="42" customWidth="1"/>
    <col min="6404" max="6404" width="62.85546875" style="42" customWidth="1"/>
    <col min="6405" max="6405" width="18.28515625" style="42" customWidth="1"/>
    <col min="6406" max="6406" width="12.7109375" style="42" customWidth="1"/>
    <col min="6407" max="6407" width="25.7109375" style="42" customWidth="1"/>
    <col min="6408" max="6410" width="12.7109375" style="42" customWidth="1"/>
    <col min="6411" max="6411" width="35.42578125" style="42" customWidth="1"/>
    <col min="6412" max="6412" width="7.7109375" style="42" customWidth="1"/>
    <col min="6413" max="6413" width="12.7109375" style="42" customWidth="1"/>
    <col min="6414" max="6414" width="19.28515625" style="42" customWidth="1"/>
    <col min="6415" max="6415" width="22.140625" style="42" customWidth="1"/>
    <col min="6416" max="6417" width="19.28515625" style="42" customWidth="1"/>
    <col min="6418" max="6418" width="13.7109375" style="42" customWidth="1"/>
    <col min="6419" max="6419" width="18.5703125" style="42" customWidth="1"/>
    <col min="6420" max="6420" width="16.140625" style="42" customWidth="1"/>
    <col min="6421" max="6421" width="17.140625" style="42" customWidth="1"/>
    <col min="6422" max="6422" width="16" style="42" customWidth="1"/>
    <col min="6423" max="6424" width="16.28515625" style="42" customWidth="1"/>
    <col min="6425" max="6425" width="10.7109375" style="42" customWidth="1"/>
    <col min="6426" max="6426" width="15.28515625" style="42" customWidth="1"/>
    <col min="6427" max="6427" width="13.28515625" style="42" customWidth="1"/>
    <col min="6428" max="6432" width="10.7109375" style="42" customWidth="1"/>
    <col min="6433" max="6433" width="16.42578125" style="42" customWidth="1"/>
    <col min="6434" max="6434" width="14.5703125" style="42" customWidth="1"/>
    <col min="6435" max="6435" width="11.85546875" style="42" customWidth="1"/>
    <col min="6436" max="6436" width="12.5703125" style="42" customWidth="1"/>
    <col min="6437" max="6437" width="14.7109375" style="42" customWidth="1"/>
    <col min="6438" max="6438" width="13.5703125" style="42" customWidth="1"/>
    <col min="6439" max="6439" width="12.5703125" style="42" customWidth="1"/>
    <col min="6440" max="6440" width="11.42578125" style="42" customWidth="1"/>
    <col min="6441" max="6656" width="10.140625" style="42"/>
    <col min="6657" max="6657" width="31.140625" style="42" customWidth="1"/>
    <col min="6658" max="6658" width="12.140625" style="42" customWidth="1"/>
    <col min="6659" max="6659" width="42.140625" style="42" customWidth="1"/>
    <col min="6660" max="6660" width="62.85546875" style="42" customWidth="1"/>
    <col min="6661" max="6661" width="18.28515625" style="42" customWidth="1"/>
    <col min="6662" max="6662" width="12.7109375" style="42" customWidth="1"/>
    <col min="6663" max="6663" width="25.7109375" style="42" customWidth="1"/>
    <col min="6664" max="6666" width="12.7109375" style="42" customWidth="1"/>
    <col min="6667" max="6667" width="35.42578125" style="42" customWidth="1"/>
    <col min="6668" max="6668" width="7.7109375" style="42" customWidth="1"/>
    <col min="6669" max="6669" width="12.7109375" style="42" customWidth="1"/>
    <col min="6670" max="6670" width="19.28515625" style="42" customWidth="1"/>
    <col min="6671" max="6671" width="22.140625" style="42" customWidth="1"/>
    <col min="6672" max="6673" width="19.28515625" style="42" customWidth="1"/>
    <col min="6674" max="6674" width="13.7109375" style="42" customWidth="1"/>
    <col min="6675" max="6675" width="18.5703125" style="42" customWidth="1"/>
    <col min="6676" max="6676" width="16.140625" style="42" customWidth="1"/>
    <col min="6677" max="6677" width="17.140625" style="42" customWidth="1"/>
    <col min="6678" max="6678" width="16" style="42" customWidth="1"/>
    <col min="6679" max="6680" width="16.28515625" style="42" customWidth="1"/>
    <col min="6681" max="6681" width="10.7109375" style="42" customWidth="1"/>
    <col min="6682" max="6682" width="15.28515625" style="42" customWidth="1"/>
    <col min="6683" max="6683" width="13.28515625" style="42" customWidth="1"/>
    <col min="6684" max="6688" width="10.7109375" style="42" customWidth="1"/>
    <col min="6689" max="6689" width="16.42578125" style="42" customWidth="1"/>
    <col min="6690" max="6690" width="14.5703125" style="42" customWidth="1"/>
    <col min="6691" max="6691" width="11.85546875" style="42" customWidth="1"/>
    <col min="6692" max="6692" width="12.5703125" style="42" customWidth="1"/>
    <col min="6693" max="6693" width="14.7109375" style="42" customWidth="1"/>
    <col min="6694" max="6694" width="13.5703125" style="42" customWidth="1"/>
    <col min="6695" max="6695" width="12.5703125" style="42" customWidth="1"/>
    <col min="6696" max="6696" width="11.42578125" style="42" customWidth="1"/>
    <col min="6697" max="6912" width="10.140625" style="42"/>
    <col min="6913" max="6913" width="31.140625" style="42" customWidth="1"/>
    <col min="6914" max="6914" width="12.140625" style="42" customWidth="1"/>
    <col min="6915" max="6915" width="42.140625" style="42" customWidth="1"/>
    <col min="6916" max="6916" width="62.85546875" style="42" customWidth="1"/>
    <col min="6917" max="6917" width="18.28515625" style="42" customWidth="1"/>
    <col min="6918" max="6918" width="12.7109375" style="42" customWidth="1"/>
    <col min="6919" max="6919" width="25.7109375" style="42" customWidth="1"/>
    <col min="6920" max="6922" width="12.7109375" style="42" customWidth="1"/>
    <col min="6923" max="6923" width="35.42578125" style="42" customWidth="1"/>
    <col min="6924" max="6924" width="7.7109375" style="42" customWidth="1"/>
    <col min="6925" max="6925" width="12.7109375" style="42" customWidth="1"/>
    <col min="6926" max="6926" width="19.28515625" style="42" customWidth="1"/>
    <col min="6927" max="6927" width="22.140625" style="42" customWidth="1"/>
    <col min="6928" max="6929" width="19.28515625" style="42" customWidth="1"/>
    <col min="6930" max="6930" width="13.7109375" style="42" customWidth="1"/>
    <col min="6931" max="6931" width="18.5703125" style="42" customWidth="1"/>
    <col min="6932" max="6932" width="16.140625" style="42" customWidth="1"/>
    <col min="6933" max="6933" width="17.140625" style="42" customWidth="1"/>
    <col min="6934" max="6934" width="16" style="42" customWidth="1"/>
    <col min="6935" max="6936" width="16.28515625" style="42" customWidth="1"/>
    <col min="6937" max="6937" width="10.7109375" style="42" customWidth="1"/>
    <col min="6938" max="6938" width="15.28515625" style="42" customWidth="1"/>
    <col min="6939" max="6939" width="13.28515625" style="42" customWidth="1"/>
    <col min="6940" max="6944" width="10.7109375" style="42" customWidth="1"/>
    <col min="6945" max="6945" width="16.42578125" style="42" customWidth="1"/>
    <col min="6946" max="6946" width="14.5703125" style="42" customWidth="1"/>
    <col min="6947" max="6947" width="11.85546875" style="42" customWidth="1"/>
    <col min="6948" max="6948" width="12.5703125" style="42" customWidth="1"/>
    <col min="6949" max="6949" width="14.7109375" style="42" customWidth="1"/>
    <col min="6950" max="6950" width="13.5703125" style="42" customWidth="1"/>
    <col min="6951" max="6951" width="12.5703125" style="42" customWidth="1"/>
    <col min="6952" max="6952" width="11.42578125" style="42" customWidth="1"/>
    <col min="6953" max="7168" width="10.140625" style="42"/>
    <col min="7169" max="7169" width="31.140625" style="42" customWidth="1"/>
    <col min="7170" max="7170" width="12.140625" style="42" customWidth="1"/>
    <col min="7171" max="7171" width="42.140625" style="42" customWidth="1"/>
    <col min="7172" max="7172" width="62.85546875" style="42" customWidth="1"/>
    <col min="7173" max="7173" width="18.28515625" style="42" customWidth="1"/>
    <col min="7174" max="7174" width="12.7109375" style="42" customWidth="1"/>
    <col min="7175" max="7175" width="25.7109375" style="42" customWidth="1"/>
    <col min="7176" max="7178" width="12.7109375" style="42" customWidth="1"/>
    <col min="7179" max="7179" width="35.42578125" style="42" customWidth="1"/>
    <col min="7180" max="7180" width="7.7109375" style="42" customWidth="1"/>
    <col min="7181" max="7181" width="12.7109375" style="42" customWidth="1"/>
    <col min="7182" max="7182" width="19.28515625" style="42" customWidth="1"/>
    <col min="7183" max="7183" width="22.140625" style="42" customWidth="1"/>
    <col min="7184" max="7185" width="19.28515625" style="42" customWidth="1"/>
    <col min="7186" max="7186" width="13.7109375" style="42" customWidth="1"/>
    <col min="7187" max="7187" width="18.5703125" style="42" customWidth="1"/>
    <col min="7188" max="7188" width="16.140625" style="42" customWidth="1"/>
    <col min="7189" max="7189" width="17.140625" style="42" customWidth="1"/>
    <col min="7190" max="7190" width="16" style="42" customWidth="1"/>
    <col min="7191" max="7192" width="16.28515625" style="42" customWidth="1"/>
    <col min="7193" max="7193" width="10.7109375" style="42" customWidth="1"/>
    <col min="7194" max="7194" width="15.28515625" style="42" customWidth="1"/>
    <col min="7195" max="7195" width="13.28515625" style="42" customWidth="1"/>
    <col min="7196" max="7200" width="10.7109375" style="42" customWidth="1"/>
    <col min="7201" max="7201" width="16.42578125" style="42" customWidth="1"/>
    <col min="7202" max="7202" width="14.5703125" style="42" customWidth="1"/>
    <col min="7203" max="7203" width="11.85546875" style="42" customWidth="1"/>
    <col min="7204" max="7204" width="12.5703125" style="42" customWidth="1"/>
    <col min="7205" max="7205" width="14.7109375" style="42" customWidth="1"/>
    <col min="7206" max="7206" width="13.5703125" style="42" customWidth="1"/>
    <col min="7207" max="7207" width="12.5703125" style="42" customWidth="1"/>
    <col min="7208" max="7208" width="11.42578125" style="42" customWidth="1"/>
    <col min="7209" max="7424" width="10.140625" style="42"/>
    <col min="7425" max="7425" width="31.140625" style="42" customWidth="1"/>
    <col min="7426" max="7426" width="12.140625" style="42" customWidth="1"/>
    <col min="7427" max="7427" width="42.140625" style="42" customWidth="1"/>
    <col min="7428" max="7428" width="62.85546875" style="42" customWidth="1"/>
    <col min="7429" max="7429" width="18.28515625" style="42" customWidth="1"/>
    <col min="7430" max="7430" width="12.7109375" style="42" customWidth="1"/>
    <col min="7431" max="7431" width="25.7109375" style="42" customWidth="1"/>
    <col min="7432" max="7434" width="12.7109375" style="42" customWidth="1"/>
    <col min="7435" max="7435" width="35.42578125" style="42" customWidth="1"/>
    <col min="7436" max="7436" width="7.7109375" style="42" customWidth="1"/>
    <col min="7437" max="7437" width="12.7109375" style="42" customWidth="1"/>
    <col min="7438" max="7438" width="19.28515625" style="42" customWidth="1"/>
    <col min="7439" max="7439" width="22.140625" style="42" customWidth="1"/>
    <col min="7440" max="7441" width="19.28515625" style="42" customWidth="1"/>
    <col min="7442" max="7442" width="13.7109375" style="42" customWidth="1"/>
    <col min="7443" max="7443" width="18.5703125" style="42" customWidth="1"/>
    <col min="7444" max="7444" width="16.140625" style="42" customWidth="1"/>
    <col min="7445" max="7445" width="17.140625" style="42" customWidth="1"/>
    <col min="7446" max="7446" width="16" style="42" customWidth="1"/>
    <col min="7447" max="7448" width="16.28515625" style="42" customWidth="1"/>
    <col min="7449" max="7449" width="10.7109375" style="42" customWidth="1"/>
    <col min="7450" max="7450" width="15.28515625" style="42" customWidth="1"/>
    <col min="7451" max="7451" width="13.28515625" style="42" customWidth="1"/>
    <col min="7452" max="7456" width="10.7109375" style="42" customWidth="1"/>
    <col min="7457" max="7457" width="16.42578125" style="42" customWidth="1"/>
    <col min="7458" max="7458" width="14.5703125" style="42" customWidth="1"/>
    <col min="7459" max="7459" width="11.85546875" style="42" customWidth="1"/>
    <col min="7460" max="7460" width="12.5703125" style="42" customWidth="1"/>
    <col min="7461" max="7461" width="14.7109375" style="42" customWidth="1"/>
    <col min="7462" max="7462" width="13.5703125" style="42" customWidth="1"/>
    <col min="7463" max="7463" width="12.5703125" style="42" customWidth="1"/>
    <col min="7464" max="7464" width="11.42578125" style="42" customWidth="1"/>
    <col min="7465" max="7680" width="10.140625" style="42"/>
    <col min="7681" max="7681" width="31.140625" style="42" customWidth="1"/>
    <col min="7682" max="7682" width="12.140625" style="42" customWidth="1"/>
    <col min="7683" max="7683" width="42.140625" style="42" customWidth="1"/>
    <col min="7684" max="7684" width="62.85546875" style="42" customWidth="1"/>
    <col min="7685" max="7685" width="18.28515625" style="42" customWidth="1"/>
    <col min="7686" max="7686" width="12.7109375" style="42" customWidth="1"/>
    <col min="7687" max="7687" width="25.7109375" style="42" customWidth="1"/>
    <col min="7688" max="7690" width="12.7109375" style="42" customWidth="1"/>
    <col min="7691" max="7691" width="35.42578125" style="42" customWidth="1"/>
    <col min="7692" max="7692" width="7.7109375" style="42" customWidth="1"/>
    <col min="7693" max="7693" width="12.7109375" style="42" customWidth="1"/>
    <col min="7694" max="7694" width="19.28515625" style="42" customWidth="1"/>
    <col min="7695" max="7695" width="22.140625" style="42" customWidth="1"/>
    <col min="7696" max="7697" width="19.28515625" style="42" customWidth="1"/>
    <col min="7698" max="7698" width="13.7109375" style="42" customWidth="1"/>
    <col min="7699" max="7699" width="18.5703125" style="42" customWidth="1"/>
    <col min="7700" max="7700" width="16.140625" style="42" customWidth="1"/>
    <col min="7701" max="7701" width="17.140625" style="42" customWidth="1"/>
    <col min="7702" max="7702" width="16" style="42" customWidth="1"/>
    <col min="7703" max="7704" width="16.28515625" style="42" customWidth="1"/>
    <col min="7705" max="7705" width="10.7109375" style="42" customWidth="1"/>
    <col min="7706" max="7706" width="15.28515625" style="42" customWidth="1"/>
    <col min="7707" max="7707" width="13.28515625" style="42" customWidth="1"/>
    <col min="7708" max="7712" width="10.7109375" style="42" customWidth="1"/>
    <col min="7713" max="7713" width="16.42578125" style="42" customWidth="1"/>
    <col min="7714" max="7714" width="14.5703125" style="42" customWidth="1"/>
    <col min="7715" max="7715" width="11.85546875" style="42" customWidth="1"/>
    <col min="7716" max="7716" width="12.5703125" style="42" customWidth="1"/>
    <col min="7717" max="7717" width="14.7109375" style="42" customWidth="1"/>
    <col min="7718" max="7718" width="13.5703125" style="42" customWidth="1"/>
    <col min="7719" max="7719" width="12.5703125" style="42" customWidth="1"/>
    <col min="7720" max="7720" width="11.42578125" style="42" customWidth="1"/>
    <col min="7721" max="7936" width="10.140625" style="42"/>
    <col min="7937" max="7937" width="31.140625" style="42" customWidth="1"/>
    <col min="7938" max="7938" width="12.140625" style="42" customWidth="1"/>
    <col min="7939" max="7939" width="42.140625" style="42" customWidth="1"/>
    <col min="7940" max="7940" width="62.85546875" style="42" customWidth="1"/>
    <col min="7941" max="7941" width="18.28515625" style="42" customWidth="1"/>
    <col min="7942" max="7942" width="12.7109375" style="42" customWidth="1"/>
    <col min="7943" max="7943" width="25.7109375" style="42" customWidth="1"/>
    <col min="7944" max="7946" width="12.7109375" style="42" customWidth="1"/>
    <col min="7947" max="7947" width="35.42578125" style="42" customWidth="1"/>
    <col min="7948" max="7948" width="7.7109375" style="42" customWidth="1"/>
    <col min="7949" max="7949" width="12.7109375" style="42" customWidth="1"/>
    <col min="7950" max="7950" width="19.28515625" style="42" customWidth="1"/>
    <col min="7951" max="7951" width="22.140625" style="42" customWidth="1"/>
    <col min="7952" max="7953" width="19.28515625" style="42" customWidth="1"/>
    <col min="7954" max="7954" width="13.7109375" style="42" customWidth="1"/>
    <col min="7955" max="7955" width="18.5703125" style="42" customWidth="1"/>
    <col min="7956" max="7956" width="16.140625" style="42" customWidth="1"/>
    <col min="7957" max="7957" width="17.140625" style="42" customWidth="1"/>
    <col min="7958" max="7958" width="16" style="42" customWidth="1"/>
    <col min="7959" max="7960" width="16.28515625" style="42" customWidth="1"/>
    <col min="7961" max="7961" width="10.7109375" style="42" customWidth="1"/>
    <col min="7962" max="7962" width="15.28515625" style="42" customWidth="1"/>
    <col min="7963" max="7963" width="13.28515625" style="42" customWidth="1"/>
    <col min="7964" max="7968" width="10.7109375" style="42" customWidth="1"/>
    <col min="7969" max="7969" width="16.42578125" style="42" customWidth="1"/>
    <col min="7970" max="7970" width="14.5703125" style="42" customWidth="1"/>
    <col min="7971" max="7971" width="11.85546875" style="42" customWidth="1"/>
    <col min="7972" max="7972" width="12.5703125" style="42" customWidth="1"/>
    <col min="7973" max="7973" width="14.7109375" style="42" customWidth="1"/>
    <col min="7974" max="7974" width="13.5703125" style="42" customWidth="1"/>
    <col min="7975" max="7975" width="12.5703125" style="42" customWidth="1"/>
    <col min="7976" max="7976" width="11.42578125" style="42" customWidth="1"/>
    <col min="7977" max="8192" width="10.140625" style="42"/>
    <col min="8193" max="8193" width="31.140625" style="42" customWidth="1"/>
    <col min="8194" max="8194" width="12.140625" style="42" customWidth="1"/>
    <col min="8195" max="8195" width="42.140625" style="42" customWidth="1"/>
    <col min="8196" max="8196" width="62.85546875" style="42" customWidth="1"/>
    <col min="8197" max="8197" width="18.28515625" style="42" customWidth="1"/>
    <col min="8198" max="8198" width="12.7109375" style="42" customWidth="1"/>
    <col min="8199" max="8199" width="25.7109375" style="42" customWidth="1"/>
    <col min="8200" max="8202" width="12.7109375" style="42" customWidth="1"/>
    <col min="8203" max="8203" width="35.42578125" style="42" customWidth="1"/>
    <col min="8204" max="8204" width="7.7109375" style="42" customWidth="1"/>
    <col min="8205" max="8205" width="12.7109375" style="42" customWidth="1"/>
    <col min="8206" max="8206" width="19.28515625" style="42" customWidth="1"/>
    <col min="8207" max="8207" width="22.140625" style="42" customWidth="1"/>
    <col min="8208" max="8209" width="19.28515625" style="42" customWidth="1"/>
    <col min="8210" max="8210" width="13.7109375" style="42" customWidth="1"/>
    <col min="8211" max="8211" width="18.5703125" style="42" customWidth="1"/>
    <col min="8212" max="8212" width="16.140625" style="42" customWidth="1"/>
    <col min="8213" max="8213" width="17.140625" style="42" customWidth="1"/>
    <col min="8214" max="8214" width="16" style="42" customWidth="1"/>
    <col min="8215" max="8216" width="16.28515625" style="42" customWidth="1"/>
    <col min="8217" max="8217" width="10.7109375" style="42" customWidth="1"/>
    <col min="8218" max="8218" width="15.28515625" style="42" customWidth="1"/>
    <col min="8219" max="8219" width="13.28515625" style="42" customWidth="1"/>
    <col min="8220" max="8224" width="10.7109375" style="42" customWidth="1"/>
    <col min="8225" max="8225" width="16.42578125" style="42" customWidth="1"/>
    <col min="8226" max="8226" width="14.5703125" style="42" customWidth="1"/>
    <col min="8227" max="8227" width="11.85546875" style="42" customWidth="1"/>
    <col min="8228" max="8228" width="12.5703125" style="42" customWidth="1"/>
    <col min="8229" max="8229" width="14.7109375" style="42" customWidth="1"/>
    <col min="8230" max="8230" width="13.5703125" style="42" customWidth="1"/>
    <col min="8231" max="8231" width="12.5703125" style="42" customWidth="1"/>
    <col min="8232" max="8232" width="11.42578125" style="42" customWidth="1"/>
    <col min="8233" max="8448" width="10.140625" style="42"/>
    <col min="8449" max="8449" width="31.140625" style="42" customWidth="1"/>
    <col min="8450" max="8450" width="12.140625" style="42" customWidth="1"/>
    <col min="8451" max="8451" width="42.140625" style="42" customWidth="1"/>
    <col min="8452" max="8452" width="62.85546875" style="42" customWidth="1"/>
    <col min="8453" max="8453" width="18.28515625" style="42" customWidth="1"/>
    <col min="8454" max="8454" width="12.7109375" style="42" customWidth="1"/>
    <col min="8455" max="8455" width="25.7109375" style="42" customWidth="1"/>
    <col min="8456" max="8458" width="12.7109375" style="42" customWidth="1"/>
    <col min="8459" max="8459" width="35.42578125" style="42" customWidth="1"/>
    <col min="8460" max="8460" width="7.7109375" style="42" customWidth="1"/>
    <col min="8461" max="8461" width="12.7109375" style="42" customWidth="1"/>
    <col min="8462" max="8462" width="19.28515625" style="42" customWidth="1"/>
    <col min="8463" max="8463" width="22.140625" style="42" customWidth="1"/>
    <col min="8464" max="8465" width="19.28515625" style="42" customWidth="1"/>
    <col min="8466" max="8466" width="13.7109375" style="42" customWidth="1"/>
    <col min="8467" max="8467" width="18.5703125" style="42" customWidth="1"/>
    <col min="8468" max="8468" width="16.140625" style="42" customWidth="1"/>
    <col min="8469" max="8469" width="17.140625" style="42" customWidth="1"/>
    <col min="8470" max="8470" width="16" style="42" customWidth="1"/>
    <col min="8471" max="8472" width="16.28515625" style="42" customWidth="1"/>
    <col min="8473" max="8473" width="10.7109375" style="42" customWidth="1"/>
    <col min="8474" max="8474" width="15.28515625" style="42" customWidth="1"/>
    <col min="8475" max="8475" width="13.28515625" style="42" customWidth="1"/>
    <col min="8476" max="8480" width="10.7109375" style="42" customWidth="1"/>
    <col min="8481" max="8481" width="16.42578125" style="42" customWidth="1"/>
    <col min="8482" max="8482" width="14.5703125" style="42" customWidth="1"/>
    <col min="8483" max="8483" width="11.85546875" style="42" customWidth="1"/>
    <col min="8484" max="8484" width="12.5703125" style="42" customWidth="1"/>
    <col min="8485" max="8485" width="14.7109375" style="42" customWidth="1"/>
    <col min="8486" max="8486" width="13.5703125" style="42" customWidth="1"/>
    <col min="8487" max="8487" width="12.5703125" style="42" customWidth="1"/>
    <col min="8488" max="8488" width="11.42578125" style="42" customWidth="1"/>
    <col min="8489" max="8704" width="10.140625" style="42"/>
    <col min="8705" max="8705" width="31.140625" style="42" customWidth="1"/>
    <col min="8706" max="8706" width="12.140625" style="42" customWidth="1"/>
    <col min="8707" max="8707" width="42.140625" style="42" customWidth="1"/>
    <col min="8708" max="8708" width="62.85546875" style="42" customWidth="1"/>
    <col min="8709" max="8709" width="18.28515625" style="42" customWidth="1"/>
    <col min="8710" max="8710" width="12.7109375" style="42" customWidth="1"/>
    <col min="8711" max="8711" width="25.7109375" style="42" customWidth="1"/>
    <col min="8712" max="8714" width="12.7109375" style="42" customWidth="1"/>
    <col min="8715" max="8715" width="35.42578125" style="42" customWidth="1"/>
    <col min="8716" max="8716" width="7.7109375" style="42" customWidth="1"/>
    <col min="8717" max="8717" width="12.7109375" style="42" customWidth="1"/>
    <col min="8718" max="8718" width="19.28515625" style="42" customWidth="1"/>
    <col min="8719" max="8719" width="22.140625" style="42" customWidth="1"/>
    <col min="8720" max="8721" width="19.28515625" style="42" customWidth="1"/>
    <col min="8722" max="8722" width="13.7109375" style="42" customWidth="1"/>
    <col min="8723" max="8723" width="18.5703125" style="42" customWidth="1"/>
    <col min="8724" max="8724" width="16.140625" style="42" customWidth="1"/>
    <col min="8725" max="8725" width="17.140625" style="42" customWidth="1"/>
    <col min="8726" max="8726" width="16" style="42" customWidth="1"/>
    <col min="8727" max="8728" width="16.28515625" style="42" customWidth="1"/>
    <col min="8729" max="8729" width="10.7109375" style="42" customWidth="1"/>
    <col min="8730" max="8730" width="15.28515625" style="42" customWidth="1"/>
    <col min="8731" max="8731" width="13.28515625" style="42" customWidth="1"/>
    <col min="8732" max="8736" width="10.7109375" style="42" customWidth="1"/>
    <col min="8737" max="8737" width="16.42578125" style="42" customWidth="1"/>
    <col min="8738" max="8738" width="14.5703125" style="42" customWidth="1"/>
    <col min="8739" max="8739" width="11.85546875" style="42" customWidth="1"/>
    <col min="8740" max="8740" width="12.5703125" style="42" customWidth="1"/>
    <col min="8741" max="8741" width="14.7109375" style="42" customWidth="1"/>
    <col min="8742" max="8742" width="13.5703125" style="42" customWidth="1"/>
    <col min="8743" max="8743" width="12.5703125" style="42" customWidth="1"/>
    <col min="8744" max="8744" width="11.42578125" style="42" customWidth="1"/>
    <col min="8745" max="8960" width="10.140625" style="42"/>
    <col min="8961" max="8961" width="31.140625" style="42" customWidth="1"/>
    <col min="8962" max="8962" width="12.140625" style="42" customWidth="1"/>
    <col min="8963" max="8963" width="42.140625" style="42" customWidth="1"/>
    <col min="8964" max="8964" width="62.85546875" style="42" customWidth="1"/>
    <col min="8965" max="8965" width="18.28515625" style="42" customWidth="1"/>
    <col min="8966" max="8966" width="12.7109375" style="42" customWidth="1"/>
    <col min="8967" max="8967" width="25.7109375" style="42" customWidth="1"/>
    <col min="8968" max="8970" width="12.7109375" style="42" customWidth="1"/>
    <col min="8971" max="8971" width="35.42578125" style="42" customWidth="1"/>
    <col min="8972" max="8972" width="7.7109375" style="42" customWidth="1"/>
    <col min="8973" max="8973" width="12.7109375" style="42" customWidth="1"/>
    <col min="8974" max="8974" width="19.28515625" style="42" customWidth="1"/>
    <col min="8975" max="8975" width="22.140625" style="42" customWidth="1"/>
    <col min="8976" max="8977" width="19.28515625" style="42" customWidth="1"/>
    <col min="8978" max="8978" width="13.7109375" style="42" customWidth="1"/>
    <col min="8979" max="8979" width="18.5703125" style="42" customWidth="1"/>
    <col min="8980" max="8980" width="16.140625" style="42" customWidth="1"/>
    <col min="8981" max="8981" width="17.140625" style="42" customWidth="1"/>
    <col min="8982" max="8982" width="16" style="42" customWidth="1"/>
    <col min="8983" max="8984" width="16.28515625" style="42" customWidth="1"/>
    <col min="8985" max="8985" width="10.7109375" style="42" customWidth="1"/>
    <col min="8986" max="8986" width="15.28515625" style="42" customWidth="1"/>
    <col min="8987" max="8987" width="13.28515625" style="42" customWidth="1"/>
    <col min="8988" max="8992" width="10.7109375" style="42" customWidth="1"/>
    <col min="8993" max="8993" width="16.42578125" style="42" customWidth="1"/>
    <col min="8994" max="8994" width="14.5703125" style="42" customWidth="1"/>
    <col min="8995" max="8995" width="11.85546875" style="42" customWidth="1"/>
    <col min="8996" max="8996" width="12.5703125" style="42" customWidth="1"/>
    <col min="8997" max="8997" width="14.7109375" style="42" customWidth="1"/>
    <col min="8998" max="8998" width="13.5703125" style="42" customWidth="1"/>
    <col min="8999" max="8999" width="12.5703125" style="42" customWidth="1"/>
    <col min="9000" max="9000" width="11.42578125" style="42" customWidth="1"/>
    <col min="9001" max="9216" width="10.140625" style="42"/>
    <col min="9217" max="9217" width="31.140625" style="42" customWidth="1"/>
    <col min="9218" max="9218" width="12.140625" style="42" customWidth="1"/>
    <col min="9219" max="9219" width="42.140625" style="42" customWidth="1"/>
    <col min="9220" max="9220" width="62.85546875" style="42" customWidth="1"/>
    <col min="9221" max="9221" width="18.28515625" style="42" customWidth="1"/>
    <col min="9222" max="9222" width="12.7109375" style="42" customWidth="1"/>
    <col min="9223" max="9223" width="25.7109375" style="42" customWidth="1"/>
    <col min="9224" max="9226" width="12.7109375" style="42" customWidth="1"/>
    <col min="9227" max="9227" width="35.42578125" style="42" customWidth="1"/>
    <col min="9228" max="9228" width="7.7109375" style="42" customWidth="1"/>
    <col min="9229" max="9229" width="12.7109375" style="42" customWidth="1"/>
    <col min="9230" max="9230" width="19.28515625" style="42" customWidth="1"/>
    <col min="9231" max="9231" width="22.140625" style="42" customWidth="1"/>
    <col min="9232" max="9233" width="19.28515625" style="42" customWidth="1"/>
    <col min="9234" max="9234" width="13.7109375" style="42" customWidth="1"/>
    <col min="9235" max="9235" width="18.5703125" style="42" customWidth="1"/>
    <col min="9236" max="9236" width="16.140625" style="42" customWidth="1"/>
    <col min="9237" max="9237" width="17.140625" style="42" customWidth="1"/>
    <col min="9238" max="9238" width="16" style="42" customWidth="1"/>
    <col min="9239" max="9240" width="16.28515625" style="42" customWidth="1"/>
    <col min="9241" max="9241" width="10.7109375" style="42" customWidth="1"/>
    <col min="9242" max="9242" width="15.28515625" style="42" customWidth="1"/>
    <col min="9243" max="9243" width="13.28515625" style="42" customWidth="1"/>
    <col min="9244" max="9248" width="10.7109375" style="42" customWidth="1"/>
    <col min="9249" max="9249" width="16.42578125" style="42" customWidth="1"/>
    <col min="9250" max="9250" width="14.5703125" style="42" customWidth="1"/>
    <col min="9251" max="9251" width="11.85546875" style="42" customWidth="1"/>
    <col min="9252" max="9252" width="12.5703125" style="42" customWidth="1"/>
    <col min="9253" max="9253" width="14.7109375" style="42" customWidth="1"/>
    <col min="9254" max="9254" width="13.5703125" style="42" customWidth="1"/>
    <col min="9255" max="9255" width="12.5703125" style="42" customWidth="1"/>
    <col min="9256" max="9256" width="11.42578125" style="42" customWidth="1"/>
    <col min="9257" max="9472" width="10.140625" style="42"/>
    <col min="9473" max="9473" width="31.140625" style="42" customWidth="1"/>
    <col min="9474" max="9474" width="12.140625" style="42" customWidth="1"/>
    <col min="9475" max="9475" width="42.140625" style="42" customWidth="1"/>
    <col min="9476" max="9476" width="62.85546875" style="42" customWidth="1"/>
    <col min="9477" max="9477" width="18.28515625" style="42" customWidth="1"/>
    <col min="9478" max="9478" width="12.7109375" style="42" customWidth="1"/>
    <col min="9479" max="9479" width="25.7109375" style="42" customWidth="1"/>
    <col min="9480" max="9482" width="12.7109375" style="42" customWidth="1"/>
    <col min="9483" max="9483" width="35.42578125" style="42" customWidth="1"/>
    <col min="9484" max="9484" width="7.7109375" style="42" customWidth="1"/>
    <col min="9485" max="9485" width="12.7109375" style="42" customWidth="1"/>
    <col min="9486" max="9486" width="19.28515625" style="42" customWidth="1"/>
    <col min="9487" max="9487" width="22.140625" style="42" customWidth="1"/>
    <col min="9488" max="9489" width="19.28515625" style="42" customWidth="1"/>
    <col min="9490" max="9490" width="13.7109375" style="42" customWidth="1"/>
    <col min="9491" max="9491" width="18.5703125" style="42" customWidth="1"/>
    <col min="9492" max="9492" width="16.140625" style="42" customWidth="1"/>
    <col min="9493" max="9493" width="17.140625" style="42" customWidth="1"/>
    <col min="9494" max="9494" width="16" style="42" customWidth="1"/>
    <col min="9495" max="9496" width="16.28515625" style="42" customWidth="1"/>
    <col min="9497" max="9497" width="10.7109375" style="42" customWidth="1"/>
    <col min="9498" max="9498" width="15.28515625" style="42" customWidth="1"/>
    <col min="9499" max="9499" width="13.28515625" style="42" customWidth="1"/>
    <col min="9500" max="9504" width="10.7109375" style="42" customWidth="1"/>
    <col min="9505" max="9505" width="16.42578125" style="42" customWidth="1"/>
    <col min="9506" max="9506" width="14.5703125" style="42" customWidth="1"/>
    <col min="9507" max="9507" width="11.85546875" style="42" customWidth="1"/>
    <col min="9508" max="9508" width="12.5703125" style="42" customWidth="1"/>
    <col min="9509" max="9509" width="14.7109375" style="42" customWidth="1"/>
    <col min="9510" max="9510" width="13.5703125" style="42" customWidth="1"/>
    <col min="9511" max="9511" width="12.5703125" style="42" customWidth="1"/>
    <col min="9512" max="9512" width="11.42578125" style="42" customWidth="1"/>
    <col min="9513" max="9728" width="10.140625" style="42"/>
    <col min="9729" max="9729" width="31.140625" style="42" customWidth="1"/>
    <col min="9730" max="9730" width="12.140625" style="42" customWidth="1"/>
    <col min="9731" max="9731" width="42.140625" style="42" customWidth="1"/>
    <col min="9732" max="9732" width="62.85546875" style="42" customWidth="1"/>
    <col min="9733" max="9733" width="18.28515625" style="42" customWidth="1"/>
    <col min="9734" max="9734" width="12.7109375" style="42" customWidth="1"/>
    <col min="9735" max="9735" width="25.7109375" style="42" customWidth="1"/>
    <col min="9736" max="9738" width="12.7109375" style="42" customWidth="1"/>
    <col min="9739" max="9739" width="35.42578125" style="42" customWidth="1"/>
    <col min="9740" max="9740" width="7.7109375" style="42" customWidth="1"/>
    <col min="9741" max="9741" width="12.7109375" style="42" customWidth="1"/>
    <col min="9742" max="9742" width="19.28515625" style="42" customWidth="1"/>
    <col min="9743" max="9743" width="22.140625" style="42" customWidth="1"/>
    <col min="9744" max="9745" width="19.28515625" style="42" customWidth="1"/>
    <col min="9746" max="9746" width="13.7109375" style="42" customWidth="1"/>
    <col min="9747" max="9747" width="18.5703125" style="42" customWidth="1"/>
    <col min="9748" max="9748" width="16.140625" style="42" customWidth="1"/>
    <col min="9749" max="9749" width="17.140625" style="42" customWidth="1"/>
    <col min="9750" max="9750" width="16" style="42" customWidth="1"/>
    <col min="9751" max="9752" width="16.28515625" style="42" customWidth="1"/>
    <col min="9753" max="9753" width="10.7109375" style="42" customWidth="1"/>
    <col min="9754" max="9754" width="15.28515625" style="42" customWidth="1"/>
    <col min="9755" max="9755" width="13.28515625" style="42" customWidth="1"/>
    <col min="9756" max="9760" width="10.7109375" style="42" customWidth="1"/>
    <col min="9761" max="9761" width="16.42578125" style="42" customWidth="1"/>
    <col min="9762" max="9762" width="14.5703125" style="42" customWidth="1"/>
    <col min="9763" max="9763" width="11.85546875" style="42" customWidth="1"/>
    <col min="9764" max="9764" width="12.5703125" style="42" customWidth="1"/>
    <col min="9765" max="9765" width="14.7109375" style="42" customWidth="1"/>
    <col min="9766" max="9766" width="13.5703125" style="42" customWidth="1"/>
    <col min="9767" max="9767" width="12.5703125" style="42" customWidth="1"/>
    <col min="9768" max="9768" width="11.42578125" style="42" customWidth="1"/>
    <col min="9769" max="9984" width="10.140625" style="42"/>
    <col min="9985" max="9985" width="31.140625" style="42" customWidth="1"/>
    <col min="9986" max="9986" width="12.140625" style="42" customWidth="1"/>
    <col min="9987" max="9987" width="42.140625" style="42" customWidth="1"/>
    <col min="9988" max="9988" width="62.85546875" style="42" customWidth="1"/>
    <col min="9989" max="9989" width="18.28515625" style="42" customWidth="1"/>
    <col min="9990" max="9990" width="12.7109375" style="42" customWidth="1"/>
    <col min="9991" max="9991" width="25.7109375" style="42" customWidth="1"/>
    <col min="9992" max="9994" width="12.7109375" style="42" customWidth="1"/>
    <col min="9995" max="9995" width="35.42578125" style="42" customWidth="1"/>
    <col min="9996" max="9996" width="7.7109375" style="42" customWidth="1"/>
    <col min="9997" max="9997" width="12.7109375" style="42" customWidth="1"/>
    <col min="9998" max="9998" width="19.28515625" style="42" customWidth="1"/>
    <col min="9999" max="9999" width="22.140625" style="42" customWidth="1"/>
    <col min="10000" max="10001" width="19.28515625" style="42" customWidth="1"/>
    <col min="10002" max="10002" width="13.7109375" style="42" customWidth="1"/>
    <col min="10003" max="10003" width="18.5703125" style="42" customWidth="1"/>
    <col min="10004" max="10004" width="16.140625" style="42" customWidth="1"/>
    <col min="10005" max="10005" width="17.140625" style="42" customWidth="1"/>
    <col min="10006" max="10006" width="16" style="42" customWidth="1"/>
    <col min="10007" max="10008" width="16.28515625" style="42" customWidth="1"/>
    <col min="10009" max="10009" width="10.7109375" style="42" customWidth="1"/>
    <col min="10010" max="10010" width="15.28515625" style="42" customWidth="1"/>
    <col min="10011" max="10011" width="13.28515625" style="42" customWidth="1"/>
    <col min="10012" max="10016" width="10.7109375" style="42" customWidth="1"/>
    <col min="10017" max="10017" width="16.42578125" style="42" customWidth="1"/>
    <col min="10018" max="10018" width="14.5703125" style="42" customWidth="1"/>
    <col min="10019" max="10019" width="11.85546875" style="42" customWidth="1"/>
    <col min="10020" max="10020" width="12.5703125" style="42" customWidth="1"/>
    <col min="10021" max="10021" width="14.7109375" style="42" customWidth="1"/>
    <col min="10022" max="10022" width="13.5703125" style="42" customWidth="1"/>
    <col min="10023" max="10023" width="12.5703125" style="42" customWidth="1"/>
    <col min="10024" max="10024" width="11.42578125" style="42" customWidth="1"/>
    <col min="10025" max="10240" width="10.140625" style="42"/>
    <col min="10241" max="10241" width="31.140625" style="42" customWidth="1"/>
    <col min="10242" max="10242" width="12.140625" style="42" customWidth="1"/>
    <col min="10243" max="10243" width="42.140625" style="42" customWidth="1"/>
    <col min="10244" max="10244" width="62.85546875" style="42" customWidth="1"/>
    <col min="10245" max="10245" width="18.28515625" style="42" customWidth="1"/>
    <col min="10246" max="10246" width="12.7109375" style="42" customWidth="1"/>
    <col min="10247" max="10247" width="25.7109375" style="42" customWidth="1"/>
    <col min="10248" max="10250" width="12.7109375" style="42" customWidth="1"/>
    <col min="10251" max="10251" width="35.42578125" style="42" customWidth="1"/>
    <col min="10252" max="10252" width="7.7109375" style="42" customWidth="1"/>
    <col min="10253" max="10253" width="12.7109375" style="42" customWidth="1"/>
    <col min="10254" max="10254" width="19.28515625" style="42" customWidth="1"/>
    <col min="10255" max="10255" width="22.140625" style="42" customWidth="1"/>
    <col min="10256" max="10257" width="19.28515625" style="42" customWidth="1"/>
    <col min="10258" max="10258" width="13.7109375" style="42" customWidth="1"/>
    <col min="10259" max="10259" width="18.5703125" style="42" customWidth="1"/>
    <col min="10260" max="10260" width="16.140625" style="42" customWidth="1"/>
    <col min="10261" max="10261" width="17.140625" style="42" customWidth="1"/>
    <col min="10262" max="10262" width="16" style="42" customWidth="1"/>
    <col min="10263" max="10264" width="16.28515625" style="42" customWidth="1"/>
    <col min="10265" max="10265" width="10.7109375" style="42" customWidth="1"/>
    <col min="10266" max="10266" width="15.28515625" style="42" customWidth="1"/>
    <col min="10267" max="10267" width="13.28515625" style="42" customWidth="1"/>
    <col min="10268" max="10272" width="10.7109375" style="42" customWidth="1"/>
    <col min="10273" max="10273" width="16.42578125" style="42" customWidth="1"/>
    <col min="10274" max="10274" width="14.5703125" style="42" customWidth="1"/>
    <col min="10275" max="10275" width="11.85546875" style="42" customWidth="1"/>
    <col min="10276" max="10276" width="12.5703125" style="42" customWidth="1"/>
    <col min="10277" max="10277" width="14.7109375" style="42" customWidth="1"/>
    <col min="10278" max="10278" width="13.5703125" style="42" customWidth="1"/>
    <col min="10279" max="10279" width="12.5703125" style="42" customWidth="1"/>
    <col min="10280" max="10280" width="11.42578125" style="42" customWidth="1"/>
    <col min="10281" max="10496" width="10.140625" style="42"/>
    <col min="10497" max="10497" width="31.140625" style="42" customWidth="1"/>
    <col min="10498" max="10498" width="12.140625" style="42" customWidth="1"/>
    <col min="10499" max="10499" width="42.140625" style="42" customWidth="1"/>
    <col min="10500" max="10500" width="62.85546875" style="42" customWidth="1"/>
    <col min="10501" max="10501" width="18.28515625" style="42" customWidth="1"/>
    <col min="10502" max="10502" width="12.7109375" style="42" customWidth="1"/>
    <col min="10503" max="10503" width="25.7109375" style="42" customWidth="1"/>
    <col min="10504" max="10506" width="12.7109375" style="42" customWidth="1"/>
    <col min="10507" max="10507" width="35.42578125" style="42" customWidth="1"/>
    <col min="10508" max="10508" width="7.7109375" style="42" customWidth="1"/>
    <col min="10509" max="10509" width="12.7109375" style="42" customWidth="1"/>
    <col min="10510" max="10510" width="19.28515625" style="42" customWidth="1"/>
    <col min="10511" max="10511" width="22.140625" style="42" customWidth="1"/>
    <col min="10512" max="10513" width="19.28515625" style="42" customWidth="1"/>
    <col min="10514" max="10514" width="13.7109375" style="42" customWidth="1"/>
    <col min="10515" max="10515" width="18.5703125" style="42" customWidth="1"/>
    <col min="10516" max="10516" width="16.140625" style="42" customWidth="1"/>
    <col min="10517" max="10517" width="17.140625" style="42" customWidth="1"/>
    <col min="10518" max="10518" width="16" style="42" customWidth="1"/>
    <col min="10519" max="10520" width="16.28515625" style="42" customWidth="1"/>
    <col min="10521" max="10521" width="10.7109375" style="42" customWidth="1"/>
    <col min="10522" max="10522" width="15.28515625" style="42" customWidth="1"/>
    <col min="10523" max="10523" width="13.28515625" style="42" customWidth="1"/>
    <col min="10524" max="10528" width="10.7109375" style="42" customWidth="1"/>
    <col min="10529" max="10529" width="16.42578125" style="42" customWidth="1"/>
    <col min="10530" max="10530" width="14.5703125" style="42" customWidth="1"/>
    <col min="10531" max="10531" width="11.85546875" style="42" customWidth="1"/>
    <col min="10532" max="10532" width="12.5703125" style="42" customWidth="1"/>
    <col min="10533" max="10533" width="14.7109375" style="42" customWidth="1"/>
    <col min="10534" max="10534" width="13.5703125" style="42" customWidth="1"/>
    <col min="10535" max="10535" width="12.5703125" style="42" customWidth="1"/>
    <col min="10536" max="10536" width="11.42578125" style="42" customWidth="1"/>
    <col min="10537" max="10752" width="10.140625" style="42"/>
    <col min="10753" max="10753" width="31.140625" style="42" customWidth="1"/>
    <col min="10754" max="10754" width="12.140625" style="42" customWidth="1"/>
    <col min="10755" max="10755" width="42.140625" style="42" customWidth="1"/>
    <col min="10756" max="10756" width="62.85546875" style="42" customWidth="1"/>
    <col min="10757" max="10757" width="18.28515625" style="42" customWidth="1"/>
    <col min="10758" max="10758" width="12.7109375" style="42" customWidth="1"/>
    <col min="10759" max="10759" width="25.7109375" style="42" customWidth="1"/>
    <col min="10760" max="10762" width="12.7109375" style="42" customWidth="1"/>
    <col min="10763" max="10763" width="35.42578125" style="42" customWidth="1"/>
    <col min="10764" max="10764" width="7.7109375" style="42" customWidth="1"/>
    <col min="10765" max="10765" width="12.7109375" style="42" customWidth="1"/>
    <col min="10766" max="10766" width="19.28515625" style="42" customWidth="1"/>
    <col min="10767" max="10767" width="22.140625" style="42" customWidth="1"/>
    <col min="10768" max="10769" width="19.28515625" style="42" customWidth="1"/>
    <col min="10770" max="10770" width="13.7109375" style="42" customWidth="1"/>
    <col min="10771" max="10771" width="18.5703125" style="42" customWidth="1"/>
    <col min="10772" max="10772" width="16.140625" style="42" customWidth="1"/>
    <col min="10773" max="10773" width="17.140625" style="42" customWidth="1"/>
    <col min="10774" max="10774" width="16" style="42" customWidth="1"/>
    <col min="10775" max="10776" width="16.28515625" style="42" customWidth="1"/>
    <col min="10777" max="10777" width="10.7109375" style="42" customWidth="1"/>
    <col min="10778" max="10778" width="15.28515625" style="42" customWidth="1"/>
    <col min="10779" max="10779" width="13.28515625" style="42" customWidth="1"/>
    <col min="10780" max="10784" width="10.7109375" style="42" customWidth="1"/>
    <col min="10785" max="10785" width="16.42578125" style="42" customWidth="1"/>
    <col min="10786" max="10786" width="14.5703125" style="42" customWidth="1"/>
    <col min="10787" max="10787" width="11.85546875" style="42" customWidth="1"/>
    <col min="10788" max="10788" width="12.5703125" style="42" customWidth="1"/>
    <col min="10789" max="10789" width="14.7109375" style="42" customWidth="1"/>
    <col min="10790" max="10790" width="13.5703125" style="42" customWidth="1"/>
    <col min="10791" max="10791" width="12.5703125" style="42" customWidth="1"/>
    <col min="10792" max="10792" width="11.42578125" style="42" customWidth="1"/>
    <col min="10793" max="11008" width="10.140625" style="42"/>
    <col min="11009" max="11009" width="31.140625" style="42" customWidth="1"/>
    <col min="11010" max="11010" width="12.140625" style="42" customWidth="1"/>
    <col min="11011" max="11011" width="42.140625" style="42" customWidth="1"/>
    <col min="11012" max="11012" width="62.85546875" style="42" customWidth="1"/>
    <col min="11013" max="11013" width="18.28515625" style="42" customWidth="1"/>
    <col min="11014" max="11014" width="12.7109375" style="42" customWidth="1"/>
    <col min="11015" max="11015" width="25.7109375" style="42" customWidth="1"/>
    <col min="11016" max="11018" width="12.7109375" style="42" customWidth="1"/>
    <col min="11019" max="11019" width="35.42578125" style="42" customWidth="1"/>
    <col min="11020" max="11020" width="7.7109375" style="42" customWidth="1"/>
    <col min="11021" max="11021" width="12.7109375" style="42" customWidth="1"/>
    <col min="11022" max="11022" width="19.28515625" style="42" customWidth="1"/>
    <col min="11023" max="11023" width="22.140625" style="42" customWidth="1"/>
    <col min="11024" max="11025" width="19.28515625" style="42" customWidth="1"/>
    <col min="11026" max="11026" width="13.7109375" style="42" customWidth="1"/>
    <col min="11027" max="11027" width="18.5703125" style="42" customWidth="1"/>
    <col min="11028" max="11028" width="16.140625" style="42" customWidth="1"/>
    <col min="11029" max="11029" width="17.140625" style="42" customWidth="1"/>
    <col min="11030" max="11030" width="16" style="42" customWidth="1"/>
    <col min="11031" max="11032" width="16.28515625" style="42" customWidth="1"/>
    <col min="11033" max="11033" width="10.7109375" style="42" customWidth="1"/>
    <col min="11034" max="11034" width="15.28515625" style="42" customWidth="1"/>
    <col min="11035" max="11035" width="13.28515625" style="42" customWidth="1"/>
    <col min="11036" max="11040" width="10.7109375" style="42" customWidth="1"/>
    <col min="11041" max="11041" width="16.42578125" style="42" customWidth="1"/>
    <col min="11042" max="11042" width="14.5703125" style="42" customWidth="1"/>
    <col min="11043" max="11043" width="11.85546875" style="42" customWidth="1"/>
    <col min="11044" max="11044" width="12.5703125" style="42" customWidth="1"/>
    <col min="11045" max="11045" width="14.7109375" style="42" customWidth="1"/>
    <col min="11046" max="11046" width="13.5703125" style="42" customWidth="1"/>
    <col min="11047" max="11047" width="12.5703125" style="42" customWidth="1"/>
    <col min="11048" max="11048" width="11.42578125" style="42" customWidth="1"/>
    <col min="11049" max="11264" width="10.140625" style="42"/>
    <col min="11265" max="11265" width="31.140625" style="42" customWidth="1"/>
    <col min="11266" max="11266" width="12.140625" style="42" customWidth="1"/>
    <col min="11267" max="11267" width="42.140625" style="42" customWidth="1"/>
    <col min="11268" max="11268" width="62.85546875" style="42" customWidth="1"/>
    <col min="11269" max="11269" width="18.28515625" style="42" customWidth="1"/>
    <col min="11270" max="11270" width="12.7109375" style="42" customWidth="1"/>
    <col min="11271" max="11271" width="25.7109375" style="42" customWidth="1"/>
    <col min="11272" max="11274" width="12.7109375" style="42" customWidth="1"/>
    <col min="11275" max="11275" width="35.42578125" style="42" customWidth="1"/>
    <col min="11276" max="11276" width="7.7109375" style="42" customWidth="1"/>
    <col min="11277" max="11277" width="12.7109375" style="42" customWidth="1"/>
    <col min="11278" max="11278" width="19.28515625" style="42" customWidth="1"/>
    <col min="11279" max="11279" width="22.140625" style="42" customWidth="1"/>
    <col min="11280" max="11281" width="19.28515625" style="42" customWidth="1"/>
    <col min="11282" max="11282" width="13.7109375" style="42" customWidth="1"/>
    <col min="11283" max="11283" width="18.5703125" style="42" customWidth="1"/>
    <col min="11284" max="11284" width="16.140625" style="42" customWidth="1"/>
    <col min="11285" max="11285" width="17.140625" style="42" customWidth="1"/>
    <col min="11286" max="11286" width="16" style="42" customWidth="1"/>
    <col min="11287" max="11288" width="16.28515625" style="42" customWidth="1"/>
    <col min="11289" max="11289" width="10.7109375" style="42" customWidth="1"/>
    <col min="11290" max="11290" width="15.28515625" style="42" customWidth="1"/>
    <col min="11291" max="11291" width="13.28515625" style="42" customWidth="1"/>
    <col min="11292" max="11296" width="10.7109375" style="42" customWidth="1"/>
    <col min="11297" max="11297" width="16.42578125" style="42" customWidth="1"/>
    <col min="11298" max="11298" width="14.5703125" style="42" customWidth="1"/>
    <col min="11299" max="11299" width="11.85546875" style="42" customWidth="1"/>
    <col min="11300" max="11300" width="12.5703125" style="42" customWidth="1"/>
    <col min="11301" max="11301" width="14.7109375" style="42" customWidth="1"/>
    <col min="11302" max="11302" width="13.5703125" style="42" customWidth="1"/>
    <col min="11303" max="11303" width="12.5703125" style="42" customWidth="1"/>
    <col min="11304" max="11304" width="11.42578125" style="42" customWidth="1"/>
    <col min="11305" max="11520" width="10.140625" style="42"/>
    <col min="11521" max="11521" width="31.140625" style="42" customWidth="1"/>
    <col min="11522" max="11522" width="12.140625" style="42" customWidth="1"/>
    <col min="11523" max="11523" width="42.140625" style="42" customWidth="1"/>
    <col min="11524" max="11524" width="62.85546875" style="42" customWidth="1"/>
    <col min="11525" max="11525" width="18.28515625" style="42" customWidth="1"/>
    <col min="11526" max="11526" width="12.7109375" style="42" customWidth="1"/>
    <col min="11527" max="11527" width="25.7109375" style="42" customWidth="1"/>
    <col min="11528" max="11530" width="12.7109375" style="42" customWidth="1"/>
    <col min="11531" max="11531" width="35.42578125" style="42" customWidth="1"/>
    <col min="11532" max="11532" width="7.7109375" style="42" customWidth="1"/>
    <col min="11533" max="11533" width="12.7109375" style="42" customWidth="1"/>
    <col min="11534" max="11534" width="19.28515625" style="42" customWidth="1"/>
    <col min="11535" max="11535" width="22.140625" style="42" customWidth="1"/>
    <col min="11536" max="11537" width="19.28515625" style="42" customWidth="1"/>
    <col min="11538" max="11538" width="13.7109375" style="42" customWidth="1"/>
    <col min="11539" max="11539" width="18.5703125" style="42" customWidth="1"/>
    <col min="11540" max="11540" width="16.140625" style="42" customWidth="1"/>
    <col min="11541" max="11541" width="17.140625" style="42" customWidth="1"/>
    <col min="11542" max="11542" width="16" style="42" customWidth="1"/>
    <col min="11543" max="11544" width="16.28515625" style="42" customWidth="1"/>
    <col min="11545" max="11545" width="10.7109375" style="42" customWidth="1"/>
    <col min="11546" max="11546" width="15.28515625" style="42" customWidth="1"/>
    <col min="11547" max="11547" width="13.28515625" style="42" customWidth="1"/>
    <col min="11548" max="11552" width="10.7109375" style="42" customWidth="1"/>
    <col min="11553" max="11553" width="16.42578125" style="42" customWidth="1"/>
    <col min="11554" max="11554" width="14.5703125" style="42" customWidth="1"/>
    <col min="11555" max="11555" width="11.85546875" style="42" customWidth="1"/>
    <col min="11556" max="11556" width="12.5703125" style="42" customWidth="1"/>
    <col min="11557" max="11557" width="14.7109375" style="42" customWidth="1"/>
    <col min="11558" max="11558" width="13.5703125" style="42" customWidth="1"/>
    <col min="11559" max="11559" width="12.5703125" style="42" customWidth="1"/>
    <col min="11560" max="11560" width="11.42578125" style="42" customWidth="1"/>
    <col min="11561" max="11776" width="10.140625" style="42"/>
    <col min="11777" max="11777" width="31.140625" style="42" customWidth="1"/>
    <col min="11778" max="11778" width="12.140625" style="42" customWidth="1"/>
    <col min="11779" max="11779" width="42.140625" style="42" customWidth="1"/>
    <col min="11780" max="11780" width="62.85546875" style="42" customWidth="1"/>
    <col min="11781" max="11781" width="18.28515625" style="42" customWidth="1"/>
    <col min="11782" max="11782" width="12.7109375" style="42" customWidth="1"/>
    <col min="11783" max="11783" width="25.7109375" style="42" customWidth="1"/>
    <col min="11784" max="11786" width="12.7109375" style="42" customWidth="1"/>
    <col min="11787" max="11787" width="35.42578125" style="42" customWidth="1"/>
    <col min="11788" max="11788" width="7.7109375" style="42" customWidth="1"/>
    <col min="11789" max="11789" width="12.7109375" style="42" customWidth="1"/>
    <col min="11790" max="11790" width="19.28515625" style="42" customWidth="1"/>
    <col min="11791" max="11791" width="22.140625" style="42" customWidth="1"/>
    <col min="11792" max="11793" width="19.28515625" style="42" customWidth="1"/>
    <col min="11794" max="11794" width="13.7109375" style="42" customWidth="1"/>
    <col min="11795" max="11795" width="18.5703125" style="42" customWidth="1"/>
    <col min="11796" max="11796" width="16.140625" style="42" customWidth="1"/>
    <col min="11797" max="11797" width="17.140625" style="42" customWidth="1"/>
    <col min="11798" max="11798" width="16" style="42" customWidth="1"/>
    <col min="11799" max="11800" width="16.28515625" style="42" customWidth="1"/>
    <col min="11801" max="11801" width="10.7109375" style="42" customWidth="1"/>
    <col min="11802" max="11802" width="15.28515625" style="42" customWidth="1"/>
    <col min="11803" max="11803" width="13.28515625" style="42" customWidth="1"/>
    <col min="11804" max="11808" width="10.7109375" style="42" customWidth="1"/>
    <col min="11809" max="11809" width="16.42578125" style="42" customWidth="1"/>
    <col min="11810" max="11810" width="14.5703125" style="42" customWidth="1"/>
    <col min="11811" max="11811" width="11.85546875" style="42" customWidth="1"/>
    <col min="11812" max="11812" width="12.5703125" style="42" customWidth="1"/>
    <col min="11813" max="11813" width="14.7109375" style="42" customWidth="1"/>
    <col min="11814" max="11814" width="13.5703125" style="42" customWidth="1"/>
    <col min="11815" max="11815" width="12.5703125" style="42" customWidth="1"/>
    <col min="11816" max="11816" width="11.42578125" style="42" customWidth="1"/>
    <col min="11817" max="12032" width="10.140625" style="42"/>
    <col min="12033" max="12033" width="31.140625" style="42" customWidth="1"/>
    <col min="12034" max="12034" width="12.140625" style="42" customWidth="1"/>
    <col min="12035" max="12035" width="42.140625" style="42" customWidth="1"/>
    <col min="12036" max="12036" width="62.85546875" style="42" customWidth="1"/>
    <col min="12037" max="12037" width="18.28515625" style="42" customWidth="1"/>
    <col min="12038" max="12038" width="12.7109375" style="42" customWidth="1"/>
    <col min="12039" max="12039" width="25.7109375" style="42" customWidth="1"/>
    <col min="12040" max="12042" width="12.7109375" style="42" customWidth="1"/>
    <col min="12043" max="12043" width="35.42578125" style="42" customWidth="1"/>
    <col min="12044" max="12044" width="7.7109375" style="42" customWidth="1"/>
    <col min="12045" max="12045" width="12.7109375" style="42" customWidth="1"/>
    <col min="12046" max="12046" width="19.28515625" style="42" customWidth="1"/>
    <col min="12047" max="12047" width="22.140625" style="42" customWidth="1"/>
    <col min="12048" max="12049" width="19.28515625" style="42" customWidth="1"/>
    <col min="12050" max="12050" width="13.7109375" style="42" customWidth="1"/>
    <col min="12051" max="12051" width="18.5703125" style="42" customWidth="1"/>
    <col min="12052" max="12052" width="16.140625" style="42" customWidth="1"/>
    <col min="12053" max="12053" width="17.140625" style="42" customWidth="1"/>
    <col min="12054" max="12054" width="16" style="42" customWidth="1"/>
    <col min="12055" max="12056" width="16.28515625" style="42" customWidth="1"/>
    <col min="12057" max="12057" width="10.7109375" style="42" customWidth="1"/>
    <col min="12058" max="12058" width="15.28515625" style="42" customWidth="1"/>
    <col min="12059" max="12059" width="13.28515625" style="42" customWidth="1"/>
    <col min="12060" max="12064" width="10.7109375" style="42" customWidth="1"/>
    <col min="12065" max="12065" width="16.42578125" style="42" customWidth="1"/>
    <col min="12066" max="12066" width="14.5703125" style="42" customWidth="1"/>
    <col min="12067" max="12067" width="11.85546875" style="42" customWidth="1"/>
    <col min="12068" max="12068" width="12.5703125" style="42" customWidth="1"/>
    <col min="12069" max="12069" width="14.7109375" style="42" customWidth="1"/>
    <col min="12070" max="12070" width="13.5703125" style="42" customWidth="1"/>
    <col min="12071" max="12071" width="12.5703125" style="42" customWidth="1"/>
    <col min="12072" max="12072" width="11.42578125" style="42" customWidth="1"/>
    <col min="12073" max="12288" width="10.140625" style="42"/>
    <col min="12289" max="12289" width="31.140625" style="42" customWidth="1"/>
    <col min="12290" max="12290" width="12.140625" style="42" customWidth="1"/>
    <col min="12291" max="12291" width="42.140625" style="42" customWidth="1"/>
    <col min="12292" max="12292" width="62.85546875" style="42" customWidth="1"/>
    <col min="12293" max="12293" width="18.28515625" style="42" customWidth="1"/>
    <col min="12294" max="12294" width="12.7109375" style="42" customWidth="1"/>
    <col min="12295" max="12295" width="25.7109375" style="42" customWidth="1"/>
    <col min="12296" max="12298" width="12.7109375" style="42" customWidth="1"/>
    <col min="12299" max="12299" width="35.42578125" style="42" customWidth="1"/>
    <col min="12300" max="12300" width="7.7109375" style="42" customWidth="1"/>
    <col min="12301" max="12301" width="12.7109375" style="42" customWidth="1"/>
    <col min="12302" max="12302" width="19.28515625" style="42" customWidth="1"/>
    <col min="12303" max="12303" width="22.140625" style="42" customWidth="1"/>
    <col min="12304" max="12305" width="19.28515625" style="42" customWidth="1"/>
    <col min="12306" max="12306" width="13.7109375" style="42" customWidth="1"/>
    <col min="12307" max="12307" width="18.5703125" style="42" customWidth="1"/>
    <col min="12308" max="12308" width="16.140625" style="42" customWidth="1"/>
    <col min="12309" max="12309" width="17.140625" style="42" customWidth="1"/>
    <col min="12310" max="12310" width="16" style="42" customWidth="1"/>
    <col min="12311" max="12312" width="16.28515625" style="42" customWidth="1"/>
    <col min="12313" max="12313" width="10.7109375" style="42" customWidth="1"/>
    <col min="12314" max="12314" width="15.28515625" style="42" customWidth="1"/>
    <col min="12315" max="12315" width="13.28515625" style="42" customWidth="1"/>
    <col min="12316" max="12320" width="10.7109375" style="42" customWidth="1"/>
    <col min="12321" max="12321" width="16.42578125" style="42" customWidth="1"/>
    <col min="12322" max="12322" width="14.5703125" style="42" customWidth="1"/>
    <col min="12323" max="12323" width="11.85546875" style="42" customWidth="1"/>
    <col min="12324" max="12324" width="12.5703125" style="42" customWidth="1"/>
    <col min="12325" max="12325" width="14.7109375" style="42" customWidth="1"/>
    <col min="12326" max="12326" width="13.5703125" style="42" customWidth="1"/>
    <col min="12327" max="12327" width="12.5703125" style="42" customWidth="1"/>
    <col min="12328" max="12328" width="11.42578125" style="42" customWidth="1"/>
    <col min="12329" max="12544" width="10.140625" style="42"/>
    <col min="12545" max="12545" width="31.140625" style="42" customWidth="1"/>
    <col min="12546" max="12546" width="12.140625" style="42" customWidth="1"/>
    <col min="12547" max="12547" width="42.140625" style="42" customWidth="1"/>
    <col min="12548" max="12548" width="62.85546875" style="42" customWidth="1"/>
    <col min="12549" max="12549" width="18.28515625" style="42" customWidth="1"/>
    <col min="12550" max="12550" width="12.7109375" style="42" customWidth="1"/>
    <col min="12551" max="12551" width="25.7109375" style="42" customWidth="1"/>
    <col min="12552" max="12554" width="12.7109375" style="42" customWidth="1"/>
    <col min="12555" max="12555" width="35.42578125" style="42" customWidth="1"/>
    <col min="12556" max="12556" width="7.7109375" style="42" customWidth="1"/>
    <col min="12557" max="12557" width="12.7109375" style="42" customWidth="1"/>
    <col min="12558" max="12558" width="19.28515625" style="42" customWidth="1"/>
    <col min="12559" max="12559" width="22.140625" style="42" customWidth="1"/>
    <col min="12560" max="12561" width="19.28515625" style="42" customWidth="1"/>
    <col min="12562" max="12562" width="13.7109375" style="42" customWidth="1"/>
    <col min="12563" max="12563" width="18.5703125" style="42" customWidth="1"/>
    <col min="12564" max="12564" width="16.140625" style="42" customWidth="1"/>
    <col min="12565" max="12565" width="17.140625" style="42" customWidth="1"/>
    <col min="12566" max="12566" width="16" style="42" customWidth="1"/>
    <col min="12567" max="12568" width="16.28515625" style="42" customWidth="1"/>
    <col min="12569" max="12569" width="10.7109375" style="42" customWidth="1"/>
    <col min="12570" max="12570" width="15.28515625" style="42" customWidth="1"/>
    <col min="12571" max="12571" width="13.28515625" style="42" customWidth="1"/>
    <col min="12572" max="12576" width="10.7109375" style="42" customWidth="1"/>
    <col min="12577" max="12577" width="16.42578125" style="42" customWidth="1"/>
    <col min="12578" max="12578" width="14.5703125" style="42" customWidth="1"/>
    <col min="12579" max="12579" width="11.85546875" style="42" customWidth="1"/>
    <col min="12580" max="12580" width="12.5703125" style="42" customWidth="1"/>
    <col min="12581" max="12581" width="14.7109375" style="42" customWidth="1"/>
    <col min="12582" max="12582" width="13.5703125" style="42" customWidth="1"/>
    <col min="12583" max="12583" width="12.5703125" style="42" customWidth="1"/>
    <col min="12584" max="12584" width="11.42578125" style="42" customWidth="1"/>
    <col min="12585" max="12800" width="10.140625" style="42"/>
    <col min="12801" max="12801" width="31.140625" style="42" customWidth="1"/>
    <col min="12802" max="12802" width="12.140625" style="42" customWidth="1"/>
    <col min="12803" max="12803" width="42.140625" style="42" customWidth="1"/>
    <col min="12804" max="12804" width="62.85546875" style="42" customWidth="1"/>
    <col min="12805" max="12805" width="18.28515625" style="42" customWidth="1"/>
    <col min="12806" max="12806" width="12.7109375" style="42" customWidth="1"/>
    <col min="12807" max="12807" width="25.7109375" style="42" customWidth="1"/>
    <col min="12808" max="12810" width="12.7109375" style="42" customWidth="1"/>
    <col min="12811" max="12811" width="35.42578125" style="42" customWidth="1"/>
    <col min="12812" max="12812" width="7.7109375" style="42" customWidth="1"/>
    <col min="12813" max="12813" width="12.7109375" style="42" customWidth="1"/>
    <col min="12814" max="12814" width="19.28515625" style="42" customWidth="1"/>
    <col min="12815" max="12815" width="22.140625" style="42" customWidth="1"/>
    <col min="12816" max="12817" width="19.28515625" style="42" customWidth="1"/>
    <col min="12818" max="12818" width="13.7109375" style="42" customWidth="1"/>
    <col min="12819" max="12819" width="18.5703125" style="42" customWidth="1"/>
    <col min="12820" max="12820" width="16.140625" style="42" customWidth="1"/>
    <col min="12821" max="12821" width="17.140625" style="42" customWidth="1"/>
    <col min="12822" max="12822" width="16" style="42" customWidth="1"/>
    <col min="12823" max="12824" width="16.28515625" style="42" customWidth="1"/>
    <col min="12825" max="12825" width="10.7109375" style="42" customWidth="1"/>
    <col min="12826" max="12826" width="15.28515625" style="42" customWidth="1"/>
    <col min="12827" max="12827" width="13.28515625" style="42" customWidth="1"/>
    <col min="12828" max="12832" width="10.7109375" style="42" customWidth="1"/>
    <col min="12833" max="12833" width="16.42578125" style="42" customWidth="1"/>
    <col min="12834" max="12834" width="14.5703125" style="42" customWidth="1"/>
    <col min="12835" max="12835" width="11.85546875" style="42" customWidth="1"/>
    <col min="12836" max="12836" width="12.5703125" style="42" customWidth="1"/>
    <col min="12837" max="12837" width="14.7109375" style="42" customWidth="1"/>
    <col min="12838" max="12838" width="13.5703125" style="42" customWidth="1"/>
    <col min="12839" max="12839" width="12.5703125" style="42" customWidth="1"/>
    <col min="12840" max="12840" width="11.42578125" style="42" customWidth="1"/>
    <col min="12841" max="13056" width="10.140625" style="42"/>
    <col min="13057" max="13057" width="31.140625" style="42" customWidth="1"/>
    <col min="13058" max="13058" width="12.140625" style="42" customWidth="1"/>
    <col min="13059" max="13059" width="42.140625" style="42" customWidth="1"/>
    <col min="13060" max="13060" width="62.85546875" style="42" customWidth="1"/>
    <col min="13061" max="13061" width="18.28515625" style="42" customWidth="1"/>
    <col min="13062" max="13062" width="12.7109375" style="42" customWidth="1"/>
    <col min="13063" max="13063" width="25.7109375" style="42" customWidth="1"/>
    <col min="13064" max="13066" width="12.7109375" style="42" customWidth="1"/>
    <col min="13067" max="13067" width="35.42578125" style="42" customWidth="1"/>
    <col min="13068" max="13068" width="7.7109375" style="42" customWidth="1"/>
    <col min="13069" max="13069" width="12.7109375" style="42" customWidth="1"/>
    <col min="13070" max="13070" width="19.28515625" style="42" customWidth="1"/>
    <col min="13071" max="13071" width="22.140625" style="42" customWidth="1"/>
    <col min="13072" max="13073" width="19.28515625" style="42" customWidth="1"/>
    <col min="13074" max="13074" width="13.7109375" style="42" customWidth="1"/>
    <col min="13075" max="13075" width="18.5703125" style="42" customWidth="1"/>
    <col min="13076" max="13076" width="16.140625" style="42" customWidth="1"/>
    <col min="13077" max="13077" width="17.140625" style="42" customWidth="1"/>
    <col min="13078" max="13078" width="16" style="42" customWidth="1"/>
    <col min="13079" max="13080" width="16.28515625" style="42" customWidth="1"/>
    <col min="13081" max="13081" width="10.7109375" style="42" customWidth="1"/>
    <col min="13082" max="13082" width="15.28515625" style="42" customWidth="1"/>
    <col min="13083" max="13083" width="13.28515625" style="42" customWidth="1"/>
    <col min="13084" max="13088" width="10.7109375" style="42" customWidth="1"/>
    <col min="13089" max="13089" width="16.42578125" style="42" customWidth="1"/>
    <col min="13090" max="13090" width="14.5703125" style="42" customWidth="1"/>
    <col min="13091" max="13091" width="11.85546875" style="42" customWidth="1"/>
    <col min="13092" max="13092" width="12.5703125" style="42" customWidth="1"/>
    <col min="13093" max="13093" width="14.7109375" style="42" customWidth="1"/>
    <col min="13094" max="13094" width="13.5703125" style="42" customWidth="1"/>
    <col min="13095" max="13095" width="12.5703125" style="42" customWidth="1"/>
    <col min="13096" max="13096" width="11.42578125" style="42" customWidth="1"/>
    <col min="13097" max="13312" width="10.140625" style="42"/>
    <col min="13313" max="13313" width="31.140625" style="42" customWidth="1"/>
    <col min="13314" max="13314" width="12.140625" style="42" customWidth="1"/>
    <col min="13315" max="13315" width="42.140625" style="42" customWidth="1"/>
    <col min="13316" max="13316" width="62.85546875" style="42" customWidth="1"/>
    <col min="13317" max="13317" width="18.28515625" style="42" customWidth="1"/>
    <col min="13318" max="13318" width="12.7109375" style="42" customWidth="1"/>
    <col min="13319" max="13319" width="25.7109375" style="42" customWidth="1"/>
    <col min="13320" max="13322" width="12.7109375" style="42" customWidth="1"/>
    <col min="13323" max="13323" width="35.42578125" style="42" customWidth="1"/>
    <col min="13324" max="13324" width="7.7109375" style="42" customWidth="1"/>
    <col min="13325" max="13325" width="12.7109375" style="42" customWidth="1"/>
    <col min="13326" max="13326" width="19.28515625" style="42" customWidth="1"/>
    <col min="13327" max="13327" width="22.140625" style="42" customWidth="1"/>
    <col min="13328" max="13329" width="19.28515625" style="42" customWidth="1"/>
    <col min="13330" max="13330" width="13.7109375" style="42" customWidth="1"/>
    <col min="13331" max="13331" width="18.5703125" style="42" customWidth="1"/>
    <col min="13332" max="13332" width="16.140625" style="42" customWidth="1"/>
    <col min="13333" max="13333" width="17.140625" style="42" customWidth="1"/>
    <col min="13334" max="13334" width="16" style="42" customWidth="1"/>
    <col min="13335" max="13336" width="16.28515625" style="42" customWidth="1"/>
    <col min="13337" max="13337" width="10.7109375" style="42" customWidth="1"/>
    <col min="13338" max="13338" width="15.28515625" style="42" customWidth="1"/>
    <col min="13339" max="13339" width="13.28515625" style="42" customWidth="1"/>
    <col min="13340" max="13344" width="10.7109375" style="42" customWidth="1"/>
    <col min="13345" max="13345" width="16.42578125" style="42" customWidth="1"/>
    <col min="13346" max="13346" width="14.5703125" style="42" customWidth="1"/>
    <col min="13347" max="13347" width="11.85546875" style="42" customWidth="1"/>
    <col min="13348" max="13348" width="12.5703125" style="42" customWidth="1"/>
    <col min="13349" max="13349" width="14.7109375" style="42" customWidth="1"/>
    <col min="13350" max="13350" width="13.5703125" style="42" customWidth="1"/>
    <col min="13351" max="13351" width="12.5703125" style="42" customWidth="1"/>
    <col min="13352" max="13352" width="11.42578125" style="42" customWidth="1"/>
    <col min="13353" max="13568" width="10.140625" style="42"/>
    <col min="13569" max="13569" width="31.140625" style="42" customWidth="1"/>
    <col min="13570" max="13570" width="12.140625" style="42" customWidth="1"/>
    <col min="13571" max="13571" width="42.140625" style="42" customWidth="1"/>
    <col min="13572" max="13572" width="62.85546875" style="42" customWidth="1"/>
    <col min="13573" max="13573" width="18.28515625" style="42" customWidth="1"/>
    <col min="13574" max="13574" width="12.7109375" style="42" customWidth="1"/>
    <col min="13575" max="13575" width="25.7109375" style="42" customWidth="1"/>
    <col min="13576" max="13578" width="12.7109375" style="42" customWidth="1"/>
    <col min="13579" max="13579" width="35.42578125" style="42" customWidth="1"/>
    <col min="13580" max="13580" width="7.7109375" style="42" customWidth="1"/>
    <col min="13581" max="13581" width="12.7109375" style="42" customWidth="1"/>
    <col min="13582" max="13582" width="19.28515625" style="42" customWidth="1"/>
    <col min="13583" max="13583" width="22.140625" style="42" customWidth="1"/>
    <col min="13584" max="13585" width="19.28515625" style="42" customWidth="1"/>
    <col min="13586" max="13586" width="13.7109375" style="42" customWidth="1"/>
    <col min="13587" max="13587" width="18.5703125" style="42" customWidth="1"/>
    <col min="13588" max="13588" width="16.140625" style="42" customWidth="1"/>
    <col min="13589" max="13589" width="17.140625" style="42" customWidth="1"/>
    <col min="13590" max="13590" width="16" style="42" customWidth="1"/>
    <col min="13591" max="13592" width="16.28515625" style="42" customWidth="1"/>
    <col min="13593" max="13593" width="10.7109375" style="42" customWidth="1"/>
    <col min="13594" max="13594" width="15.28515625" style="42" customWidth="1"/>
    <col min="13595" max="13595" width="13.28515625" style="42" customWidth="1"/>
    <col min="13596" max="13600" width="10.7109375" style="42" customWidth="1"/>
    <col min="13601" max="13601" width="16.42578125" style="42" customWidth="1"/>
    <col min="13602" max="13602" width="14.5703125" style="42" customWidth="1"/>
    <col min="13603" max="13603" width="11.85546875" style="42" customWidth="1"/>
    <col min="13604" max="13604" width="12.5703125" style="42" customWidth="1"/>
    <col min="13605" max="13605" width="14.7109375" style="42" customWidth="1"/>
    <col min="13606" max="13606" width="13.5703125" style="42" customWidth="1"/>
    <col min="13607" max="13607" width="12.5703125" style="42" customWidth="1"/>
    <col min="13608" max="13608" width="11.42578125" style="42" customWidth="1"/>
    <col min="13609" max="13824" width="10.140625" style="42"/>
    <col min="13825" max="13825" width="31.140625" style="42" customWidth="1"/>
    <col min="13826" max="13826" width="12.140625" style="42" customWidth="1"/>
    <col min="13827" max="13827" width="42.140625" style="42" customWidth="1"/>
    <col min="13828" max="13828" width="62.85546875" style="42" customWidth="1"/>
    <col min="13829" max="13829" width="18.28515625" style="42" customWidth="1"/>
    <col min="13830" max="13830" width="12.7109375" style="42" customWidth="1"/>
    <col min="13831" max="13831" width="25.7109375" style="42" customWidth="1"/>
    <col min="13832" max="13834" width="12.7109375" style="42" customWidth="1"/>
    <col min="13835" max="13835" width="35.42578125" style="42" customWidth="1"/>
    <col min="13836" max="13836" width="7.7109375" style="42" customWidth="1"/>
    <col min="13837" max="13837" width="12.7109375" style="42" customWidth="1"/>
    <col min="13838" max="13838" width="19.28515625" style="42" customWidth="1"/>
    <col min="13839" max="13839" width="22.140625" style="42" customWidth="1"/>
    <col min="13840" max="13841" width="19.28515625" style="42" customWidth="1"/>
    <col min="13842" max="13842" width="13.7109375" style="42" customWidth="1"/>
    <col min="13843" max="13843" width="18.5703125" style="42" customWidth="1"/>
    <col min="13844" max="13844" width="16.140625" style="42" customWidth="1"/>
    <col min="13845" max="13845" width="17.140625" style="42" customWidth="1"/>
    <col min="13846" max="13846" width="16" style="42" customWidth="1"/>
    <col min="13847" max="13848" width="16.28515625" style="42" customWidth="1"/>
    <col min="13849" max="13849" width="10.7109375" style="42" customWidth="1"/>
    <col min="13850" max="13850" width="15.28515625" style="42" customWidth="1"/>
    <col min="13851" max="13851" width="13.28515625" style="42" customWidth="1"/>
    <col min="13852" max="13856" width="10.7109375" style="42" customWidth="1"/>
    <col min="13857" max="13857" width="16.42578125" style="42" customWidth="1"/>
    <col min="13858" max="13858" width="14.5703125" style="42" customWidth="1"/>
    <col min="13859" max="13859" width="11.85546875" style="42" customWidth="1"/>
    <col min="13860" max="13860" width="12.5703125" style="42" customWidth="1"/>
    <col min="13861" max="13861" width="14.7109375" style="42" customWidth="1"/>
    <col min="13862" max="13862" width="13.5703125" style="42" customWidth="1"/>
    <col min="13863" max="13863" width="12.5703125" style="42" customWidth="1"/>
    <col min="13864" max="13864" width="11.42578125" style="42" customWidth="1"/>
    <col min="13865" max="14080" width="10.140625" style="42"/>
    <col min="14081" max="14081" width="31.140625" style="42" customWidth="1"/>
    <col min="14082" max="14082" width="12.140625" style="42" customWidth="1"/>
    <col min="14083" max="14083" width="42.140625" style="42" customWidth="1"/>
    <col min="14084" max="14084" width="62.85546875" style="42" customWidth="1"/>
    <col min="14085" max="14085" width="18.28515625" style="42" customWidth="1"/>
    <col min="14086" max="14086" width="12.7109375" style="42" customWidth="1"/>
    <col min="14087" max="14087" width="25.7109375" style="42" customWidth="1"/>
    <col min="14088" max="14090" width="12.7109375" style="42" customWidth="1"/>
    <col min="14091" max="14091" width="35.42578125" style="42" customWidth="1"/>
    <col min="14092" max="14092" width="7.7109375" style="42" customWidth="1"/>
    <col min="14093" max="14093" width="12.7109375" style="42" customWidth="1"/>
    <col min="14094" max="14094" width="19.28515625" style="42" customWidth="1"/>
    <col min="14095" max="14095" width="22.140625" style="42" customWidth="1"/>
    <col min="14096" max="14097" width="19.28515625" style="42" customWidth="1"/>
    <col min="14098" max="14098" width="13.7109375" style="42" customWidth="1"/>
    <col min="14099" max="14099" width="18.5703125" style="42" customWidth="1"/>
    <col min="14100" max="14100" width="16.140625" style="42" customWidth="1"/>
    <col min="14101" max="14101" width="17.140625" style="42" customWidth="1"/>
    <col min="14102" max="14102" width="16" style="42" customWidth="1"/>
    <col min="14103" max="14104" width="16.28515625" style="42" customWidth="1"/>
    <col min="14105" max="14105" width="10.7109375" style="42" customWidth="1"/>
    <col min="14106" max="14106" width="15.28515625" style="42" customWidth="1"/>
    <col min="14107" max="14107" width="13.28515625" style="42" customWidth="1"/>
    <col min="14108" max="14112" width="10.7109375" style="42" customWidth="1"/>
    <col min="14113" max="14113" width="16.42578125" style="42" customWidth="1"/>
    <col min="14114" max="14114" width="14.5703125" style="42" customWidth="1"/>
    <col min="14115" max="14115" width="11.85546875" style="42" customWidth="1"/>
    <col min="14116" max="14116" width="12.5703125" style="42" customWidth="1"/>
    <col min="14117" max="14117" width="14.7109375" style="42" customWidth="1"/>
    <col min="14118" max="14118" width="13.5703125" style="42" customWidth="1"/>
    <col min="14119" max="14119" width="12.5703125" style="42" customWidth="1"/>
    <col min="14120" max="14120" width="11.42578125" style="42" customWidth="1"/>
    <col min="14121" max="14336" width="10.140625" style="42"/>
    <col min="14337" max="14337" width="31.140625" style="42" customWidth="1"/>
    <col min="14338" max="14338" width="12.140625" style="42" customWidth="1"/>
    <col min="14339" max="14339" width="42.140625" style="42" customWidth="1"/>
    <col min="14340" max="14340" width="62.85546875" style="42" customWidth="1"/>
    <col min="14341" max="14341" width="18.28515625" style="42" customWidth="1"/>
    <col min="14342" max="14342" width="12.7109375" style="42" customWidth="1"/>
    <col min="14343" max="14343" width="25.7109375" style="42" customWidth="1"/>
    <col min="14344" max="14346" width="12.7109375" style="42" customWidth="1"/>
    <col min="14347" max="14347" width="35.42578125" style="42" customWidth="1"/>
    <col min="14348" max="14348" width="7.7109375" style="42" customWidth="1"/>
    <col min="14349" max="14349" width="12.7109375" style="42" customWidth="1"/>
    <col min="14350" max="14350" width="19.28515625" style="42" customWidth="1"/>
    <col min="14351" max="14351" width="22.140625" style="42" customWidth="1"/>
    <col min="14352" max="14353" width="19.28515625" style="42" customWidth="1"/>
    <col min="14354" max="14354" width="13.7109375" style="42" customWidth="1"/>
    <col min="14355" max="14355" width="18.5703125" style="42" customWidth="1"/>
    <col min="14356" max="14356" width="16.140625" style="42" customWidth="1"/>
    <col min="14357" max="14357" width="17.140625" style="42" customWidth="1"/>
    <col min="14358" max="14358" width="16" style="42" customWidth="1"/>
    <col min="14359" max="14360" width="16.28515625" style="42" customWidth="1"/>
    <col min="14361" max="14361" width="10.7109375" style="42" customWidth="1"/>
    <col min="14362" max="14362" width="15.28515625" style="42" customWidth="1"/>
    <col min="14363" max="14363" width="13.28515625" style="42" customWidth="1"/>
    <col min="14364" max="14368" width="10.7109375" style="42" customWidth="1"/>
    <col min="14369" max="14369" width="16.42578125" style="42" customWidth="1"/>
    <col min="14370" max="14370" width="14.5703125" style="42" customWidth="1"/>
    <col min="14371" max="14371" width="11.85546875" style="42" customWidth="1"/>
    <col min="14372" max="14372" width="12.5703125" style="42" customWidth="1"/>
    <col min="14373" max="14373" width="14.7109375" style="42" customWidth="1"/>
    <col min="14374" max="14374" width="13.5703125" style="42" customWidth="1"/>
    <col min="14375" max="14375" width="12.5703125" style="42" customWidth="1"/>
    <col min="14376" max="14376" width="11.42578125" style="42" customWidth="1"/>
    <col min="14377" max="14592" width="10.140625" style="42"/>
    <col min="14593" max="14593" width="31.140625" style="42" customWidth="1"/>
    <col min="14594" max="14594" width="12.140625" style="42" customWidth="1"/>
    <col min="14595" max="14595" width="42.140625" style="42" customWidth="1"/>
    <col min="14596" max="14596" width="62.85546875" style="42" customWidth="1"/>
    <col min="14597" max="14597" width="18.28515625" style="42" customWidth="1"/>
    <col min="14598" max="14598" width="12.7109375" style="42" customWidth="1"/>
    <col min="14599" max="14599" width="25.7109375" style="42" customWidth="1"/>
    <col min="14600" max="14602" width="12.7109375" style="42" customWidth="1"/>
    <col min="14603" max="14603" width="35.42578125" style="42" customWidth="1"/>
    <col min="14604" max="14604" width="7.7109375" style="42" customWidth="1"/>
    <col min="14605" max="14605" width="12.7109375" style="42" customWidth="1"/>
    <col min="14606" max="14606" width="19.28515625" style="42" customWidth="1"/>
    <col min="14607" max="14607" width="22.140625" style="42" customWidth="1"/>
    <col min="14608" max="14609" width="19.28515625" style="42" customWidth="1"/>
    <col min="14610" max="14610" width="13.7109375" style="42" customWidth="1"/>
    <col min="14611" max="14611" width="18.5703125" style="42" customWidth="1"/>
    <col min="14612" max="14612" width="16.140625" style="42" customWidth="1"/>
    <col min="14613" max="14613" width="17.140625" style="42" customWidth="1"/>
    <col min="14614" max="14614" width="16" style="42" customWidth="1"/>
    <col min="14615" max="14616" width="16.28515625" style="42" customWidth="1"/>
    <col min="14617" max="14617" width="10.7109375" style="42" customWidth="1"/>
    <col min="14618" max="14618" width="15.28515625" style="42" customWidth="1"/>
    <col min="14619" max="14619" width="13.28515625" style="42" customWidth="1"/>
    <col min="14620" max="14624" width="10.7109375" style="42" customWidth="1"/>
    <col min="14625" max="14625" width="16.42578125" style="42" customWidth="1"/>
    <col min="14626" max="14626" width="14.5703125" style="42" customWidth="1"/>
    <col min="14627" max="14627" width="11.85546875" style="42" customWidth="1"/>
    <col min="14628" max="14628" width="12.5703125" style="42" customWidth="1"/>
    <col min="14629" max="14629" width="14.7109375" style="42" customWidth="1"/>
    <col min="14630" max="14630" width="13.5703125" style="42" customWidth="1"/>
    <col min="14631" max="14631" width="12.5703125" style="42" customWidth="1"/>
    <col min="14632" max="14632" width="11.42578125" style="42" customWidth="1"/>
    <col min="14633" max="14848" width="10.140625" style="42"/>
    <col min="14849" max="14849" width="31.140625" style="42" customWidth="1"/>
    <col min="14850" max="14850" width="12.140625" style="42" customWidth="1"/>
    <col min="14851" max="14851" width="42.140625" style="42" customWidth="1"/>
    <col min="14852" max="14852" width="62.85546875" style="42" customWidth="1"/>
    <col min="14853" max="14853" width="18.28515625" style="42" customWidth="1"/>
    <col min="14854" max="14854" width="12.7109375" style="42" customWidth="1"/>
    <col min="14855" max="14855" width="25.7109375" style="42" customWidth="1"/>
    <col min="14856" max="14858" width="12.7109375" style="42" customWidth="1"/>
    <col min="14859" max="14859" width="35.42578125" style="42" customWidth="1"/>
    <col min="14860" max="14860" width="7.7109375" style="42" customWidth="1"/>
    <col min="14861" max="14861" width="12.7109375" style="42" customWidth="1"/>
    <col min="14862" max="14862" width="19.28515625" style="42" customWidth="1"/>
    <col min="14863" max="14863" width="22.140625" style="42" customWidth="1"/>
    <col min="14864" max="14865" width="19.28515625" style="42" customWidth="1"/>
    <col min="14866" max="14866" width="13.7109375" style="42" customWidth="1"/>
    <col min="14867" max="14867" width="18.5703125" style="42" customWidth="1"/>
    <col min="14868" max="14868" width="16.140625" style="42" customWidth="1"/>
    <col min="14869" max="14869" width="17.140625" style="42" customWidth="1"/>
    <col min="14870" max="14870" width="16" style="42" customWidth="1"/>
    <col min="14871" max="14872" width="16.28515625" style="42" customWidth="1"/>
    <col min="14873" max="14873" width="10.7109375" style="42" customWidth="1"/>
    <col min="14874" max="14874" width="15.28515625" style="42" customWidth="1"/>
    <col min="14875" max="14875" width="13.28515625" style="42" customWidth="1"/>
    <col min="14876" max="14880" width="10.7109375" style="42" customWidth="1"/>
    <col min="14881" max="14881" width="16.42578125" style="42" customWidth="1"/>
    <col min="14882" max="14882" width="14.5703125" style="42" customWidth="1"/>
    <col min="14883" max="14883" width="11.85546875" style="42" customWidth="1"/>
    <col min="14884" max="14884" width="12.5703125" style="42" customWidth="1"/>
    <col min="14885" max="14885" width="14.7109375" style="42" customWidth="1"/>
    <col min="14886" max="14886" width="13.5703125" style="42" customWidth="1"/>
    <col min="14887" max="14887" width="12.5703125" style="42" customWidth="1"/>
    <col min="14888" max="14888" width="11.42578125" style="42" customWidth="1"/>
    <col min="14889" max="15104" width="10.140625" style="42"/>
    <col min="15105" max="15105" width="31.140625" style="42" customWidth="1"/>
    <col min="15106" max="15106" width="12.140625" style="42" customWidth="1"/>
    <col min="15107" max="15107" width="42.140625" style="42" customWidth="1"/>
    <col min="15108" max="15108" width="62.85546875" style="42" customWidth="1"/>
    <col min="15109" max="15109" width="18.28515625" style="42" customWidth="1"/>
    <col min="15110" max="15110" width="12.7109375" style="42" customWidth="1"/>
    <col min="15111" max="15111" width="25.7109375" style="42" customWidth="1"/>
    <col min="15112" max="15114" width="12.7109375" style="42" customWidth="1"/>
    <col min="15115" max="15115" width="35.42578125" style="42" customWidth="1"/>
    <col min="15116" max="15116" width="7.7109375" style="42" customWidth="1"/>
    <col min="15117" max="15117" width="12.7109375" style="42" customWidth="1"/>
    <col min="15118" max="15118" width="19.28515625" style="42" customWidth="1"/>
    <col min="15119" max="15119" width="22.140625" style="42" customWidth="1"/>
    <col min="15120" max="15121" width="19.28515625" style="42" customWidth="1"/>
    <col min="15122" max="15122" width="13.7109375" style="42" customWidth="1"/>
    <col min="15123" max="15123" width="18.5703125" style="42" customWidth="1"/>
    <col min="15124" max="15124" width="16.140625" style="42" customWidth="1"/>
    <col min="15125" max="15125" width="17.140625" style="42" customWidth="1"/>
    <col min="15126" max="15126" width="16" style="42" customWidth="1"/>
    <col min="15127" max="15128" width="16.28515625" style="42" customWidth="1"/>
    <col min="15129" max="15129" width="10.7109375" style="42" customWidth="1"/>
    <col min="15130" max="15130" width="15.28515625" style="42" customWidth="1"/>
    <col min="15131" max="15131" width="13.28515625" style="42" customWidth="1"/>
    <col min="15132" max="15136" width="10.7109375" style="42" customWidth="1"/>
    <col min="15137" max="15137" width="16.42578125" style="42" customWidth="1"/>
    <col min="15138" max="15138" width="14.5703125" style="42" customWidth="1"/>
    <col min="15139" max="15139" width="11.85546875" style="42" customWidth="1"/>
    <col min="15140" max="15140" width="12.5703125" style="42" customWidth="1"/>
    <col min="15141" max="15141" width="14.7109375" style="42" customWidth="1"/>
    <col min="15142" max="15142" width="13.5703125" style="42" customWidth="1"/>
    <col min="15143" max="15143" width="12.5703125" style="42" customWidth="1"/>
    <col min="15144" max="15144" width="11.42578125" style="42" customWidth="1"/>
    <col min="15145" max="15360" width="10.140625" style="42"/>
    <col min="15361" max="15361" width="31.140625" style="42" customWidth="1"/>
    <col min="15362" max="15362" width="12.140625" style="42" customWidth="1"/>
    <col min="15363" max="15363" width="42.140625" style="42" customWidth="1"/>
    <col min="15364" max="15364" width="62.85546875" style="42" customWidth="1"/>
    <col min="15365" max="15365" width="18.28515625" style="42" customWidth="1"/>
    <col min="15366" max="15366" width="12.7109375" style="42" customWidth="1"/>
    <col min="15367" max="15367" width="25.7109375" style="42" customWidth="1"/>
    <col min="15368" max="15370" width="12.7109375" style="42" customWidth="1"/>
    <col min="15371" max="15371" width="35.42578125" style="42" customWidth="1"/>
    <col min="15372" max="15372" width="7.7109375" style="42" customWidth="1"/>
    <col min="15373" max="15373" width="12.7109375" style="42" customWidth="1"/>
    <col min="15374" max="15374" width="19.28515625" style="42" customWidth="1"/>
    <col min="15375" max="15375" width="22.140625" style="42" customWidth="1"/>
    <col min="15376" max="15377" width="19.28515625" style="42" customWidth="1"/>
    <col min="15378" max="15378" width="13.7109375" style="42" customWidth="1"/>
    <col min="15379" max="15379" width="18.5703125" style="42" customWidth="1"/>
    <col min="15380" max="15380" width="16.140625" style="42" customWidth="1"/>
    <col min="15381" max="15381" width="17.140625" style="42" customWidth="1"/>
    <col min="15382" max="15382" width="16" style="42" customWidth="1"/>
    <col min="15383" max="15384" width="16.28515625" style="42" customWidth="1"/>
    <col min="15385" max="15385" width="10.7109375" style="42" customWidth="1"/>
    <col min="15386" max="15386" width="15.28515625" style="42" customWidth="1"/>
    <col min="15387" max="15387" width="13.28515625" style="42" customWidth="1"/>
    <col min="15388" max="15392" width="10.7109375" style="42" customWidth="1"/>
    <col min="15393" max="15393" width="16.42578125" style="42" customWidth="1"/>
    <col min="15394" max="15394" width="14.5703125" style="42" customWidth="1"/>
    <col min="15395" max="15395" width="11.85546875" style="42" customWidth="1"/>
    <col min="15396" max="15396" width="12.5703125" style="42" customWidth="1"/>
    <col min="15397" max="15397" width="14.7109375" style="42" customWidth="1"/>
    <col min="15398" max="15398" width="13.5703125" style="42" customWidth="1"/>
    <col min="15399" max="15399" width="12.5703125" style="42" customWidth="1"/>
    <col min="15400" max="15400" width="11.42578125" style="42" customWidth="1"/>
    <col min="15401" max="15616" width="10.140625" style="42"/>
    <col min="15617" max="15617" width="31.140625" style="42" customWidth="1"/>
    <col min="15618" max="15618" width="12.140625" style="42" customWidth="1"/>
    <col min="15619" max="15619" width="42.140625" style="42" customWidth="1"/>
    <col min="15620" max="15620" width="62.85546875" style="42" customWidth="1"/>
    <col min="15621" max="15621" width="18.28515625" style="42" customWidth="1"/>
    <col min="15622" max="15622" width="12.7109375" style="42" customWidth="1"/>
    <col min="15623" max="15623" width="25.7109375" style="42" customWidth="1"/>
    <col min="15624" max="15626" width="12.7109375" style="42" customWidth="1"/>
    <col min="15627" max="15627" width="35.42578125" style="42" customWidth="1"/>
    <col min="15628" max="15628" width="7.7109375" style="42" customWidth="1"/>
    <col min="15629" max="15629" width="12.7109375" style="42" customWidth="1"/>
    <col min="15630" max="15630" width="19.28515625" style="42" customWidth="1"/>
    <col min="15631" max="15631" width="22.140625" style="42" customWidth="1"/>
    <col min="15632" max="15633" width="19.28515625" style="42" customWidth="1"/>
    <col min="15634" max="15634" width="13.7109375" style="42" customWidth="1"/>
    <col min="15635" max="15635" width="18.5703125" style="42" customWidth="1"/>
    <col min="15636" max="15636" width="16.140625" style="42" customWidth="1"/>
    <col min="15637" max="15637" width="17.140625" style="42" customWidth="1"/>
    <col min="15638" max="15638" width="16" style="42" customWidth="1"/>
    <col min="15639" max="15640" width="16.28515625" style="42" customWidth="1"/>
    <col min="15641" max="15641" width="10.7109375" style="42" customWidth="1"/>
    <col min="15642" max="15642" width="15.28515625" style="42" customWidth="1"/>
    <col min="15643" max="15643" width="13.28515625" style="42" customWidth="1"/>
    <col min="15644" max="15648" width="10.7109375" style="42" customWidth="1"/>
    <col min="15649" max="15649" width="16.42578125" style="42" customWidth="1"/>
    <col min="15650" max="15650" width="14.5703125" style="42" customWidth="1"/>
    <col min="15651" max="15651" width="11.85546875" style="42" customWidth="1"/>
    <col min="15652" max="15652" width="12.5703125" style="42" customWidth="1"/>
    <col min="15653" max="15653" width="14.7109375" style="42" customWidth="1"/>
    <col min="15654" max="15654" width="13.5703125" style="42" customWidth="1"/>
    <col min="15655" max="15655" width="12.5703125" style="42" customWidth="1"/>
    <col min="15656" max="15656" width="11.42578125" style="42" customWidth="1"/>
    <col min="15657" max="15872" width="10.140625" style="42"/>
    <col min="15873" max="15873" width="31.140625" style="42" customWidth="1"/>
    <col min="15874" max="15874" width="12.140625" style="42" customWidth="1"/>
    <col min="15875" max="15875" width="42.140625" style="42" customWidth="1"/>
    <col min="15876" max="15876" width="62.85546875" style="42" customWidth="1"/>
    <col min="15877" max="15877" width="18.28515625" style="42" customWidth="1"/>
    <col min="15878" max="15878" width="12.7109375" style="42" customWidth="1"/>
    <col min="15879" max="15879" width="25.7109375" style="42" customWidth="1"/>
    <col min="15880" max="15882" width="12.7109375" style="42" customWidth="1"/>
    <col min="15883" max="15883" width="35.42578125" style="42" customWidth="1"/>
    <col min="15884" max="15884" width="7.7109375" style="42" customWidth="1"/>
    <col min="15885" max="15885" width="12.7109375" style="42" customWidth="1"/>
    <col min="15886" max="15886" width="19.28515625" style="42" customWidth="1"/>
    <col min="15887" max="15887" width="22.140625" style="42" customWidth="1"/>
    <col min="15888" max="15889" width="19.28515625" style="42" customWidth="1"/>
    <col min="15890" max="15890" width="13.7109375" style="42" customWidth="1"/>
    <col min="15891" max="15891" width="18.5703125" style="42" customWidth="1"/>
    <col min="15892" max="15892" width="16.140625" style="42" customWidth="1"/>
    <col min="15893" max="15893" width="17.140625" style="42" customWidth="1"/>
    <col min="15894" max="15894" width="16" style="42" customWidth="1"/>
    <col min="15895" max="15896" width="16.28515625" style="42" customWidth="1"/>
    <col min="15897" max="15897" width="10.7109375" style="42" customWidth="1"/>
    <col min="15898" max="15898" width="15.28515625" style="42" customWidth="1"/>
    <col min="15899" max="15899" width="13.28515625" style="42" customWidth="1"/>
    <col min="15900" max="15904" width="10.7109375" style="42" customWidth="1"/>
    <col min="15905" max="15905" width="16.42578125" style="42" customWidth="1"/>
    <col min="15906" max="15906" width="14.5703125" style="42" customWidth="1"/>
    <col min="15907" max="15907" width="11.85546875" style="42" customWidth="1"/>
    <col min="15908" max="15908" width="12.5703125" style="42" customWidth="1"/>
    <col min="15909" max="15909" width="14.7109375" style="42" customWidth="1"/>
    <col min="15910" max="15910" width="13.5703125" style="42" customWidth="1"/>
    <col min="15911" max="15911" width="12.5703125" style="42" customWidth="1"/>
    <col min="15912" max="15912" width="11.42578125" style="42" customWidth="1"/>
    <col min="15913" max="16128" width="10.140625" style="42"/>
    <col min="16129" max="16129" width="31.140625" style="42" customWidth="1"/>
    <col min="16130" max="16130" width="12.140625" style="42" customWidth="1"/>
    <col min="16131" max="16131" width="42.140625" style="42" customWidth="1"/>
    <col min="16132" max="16132" width="62.85546875" style="42" customWidth="1"/>
    <col min="16133" max="16133" width="18.28515625" style="42" customWidth="1"/>
    <col min="16134" max="16134" width="12.7109375" style="42" customWidth="1"/>
    <col min="16135" max="16135" width="25.7109375" style="42" customWidth="1"/>
    <col min="16136" max="16138" width="12.7109375" style="42" customWidth="1"/>
    <col min="16139" max="16139" width="35.42578125" style="42" customWidth="1"/>
    <col min="16140" max="16140" width="7.7109375" style="42" customWidth="1"/>
    <col min="16141" max="16141" width="12.7109375" style="42" customWidth="1"/>
    <col min="16142" max="16142" width="19.28515625" style="42" customWidth="1"/>
    <col min="16143" max="16143" width="22.140625" style="42" customWidth="1"/>
    <col min="16144" max="16145" width="19.28515625" style="42" customWidth="1"/>
    <col min="16146" max="16146" width="13.7109375" style="42" customWidth="1"/>
    <col min="16147" max="16147" width="18.5703125" style="42" customWidth="1"/>
    <col min="16148" max="16148" width="16.140625" style="42" customWidth="1"/>
    <col min="16149" max="16149" width="17.140625" style="42" customWidth="1"/>
    <col min="16150" max="16150" width="16" style="42" customWidth="1"/>
    <col min="16151" max="16152" width="16.28515625" style="42" customWidth="1"/>
    <col min="16153" max="16153" width="10.7109375" style="42" customWidth="1"/>
    <col min="16154" max="16154" width="15.28515625" style="42" customWidth="1"/>
    <col min="16155" max="16155" width="13.28515625" style="42" customWidth="1"/>
    <col min="16156" max="16160" width="10.7109375" style="42" customWidth="1"/>
    <col min="16161" max="16161" width="16.42578125" style="42" customWidth="1"/>
    <col min="16162" max="16162" width="14.5703125" style="42" customWidth="1"/>
    <col min="16163" max="16163" width="11.85546875" style="42" customWidth="1"/>
    <col min="16164" max="16164" width="12.5703125" style="42" customWidth="1"/>
    <col min="16165" max="16165" width="14.7109375" style="42" customWidth="1"/>
    <col min="16166" max="16166" width="13.5703125" style="42" customWidth="1"/>
    <col min="16167" max="16167" width="12.5703125" style="42" customWidth="1"/>
    <col min="16168" max="16168" width="11.42578125" style="42" customWidth="1"/>
    <col min="16169" max="16384" width="10.140625" style="42"/>
  </cols>
  <sheetData>
    <row r="1" spans="1:43" ht="60" x14ac:dyDescent="0.8">
      <c r="B1" s="1126" t="s">
        <v>141</v>
      </c>
      <c r="C1" s="1126"/>
      <c r="D1" s="1126"/>
      <c r="E1" s="1126"/>
      <c r="F1" s="1126"/>
      <c r="G1" s="1126"/>
      <c r="H1" s="1126"/>
      <c r="I1" s="1126"/>
      <c r="J1" s="1126"/>
      <c r="K1" s="1126"/>
      <c r="L1" s="1126"/>
      <c r="M1" s="1126"/>
      <c r="N1" s="1126"/>
      <c r="O1" s="1126"/>
      <c r="P1" s="1126"/>
      <c r="Q1" s="1126"/>
      <c r="R1" s="1126"/>
      <c r="S1" s="1126"/>
      <c r="T1" s="1126"/>
      <c r="U1" s="1126"/>
      <c r="V1" s="1126"/>
      <c r="W1" s="1126"/>
      <c r="X1" s="1126"/>
      <c r="Y1" s="1126"/>
      <c r="Z1" s="1126"/>
      <c r="AA1" s="1126"/>
      <c r="AB1" s="1126"/>
      <c r="AC1" s="1126"/>
      <c r="AD1" s="1126"/>
      <c r="AE1" s="1126"/>
      <c r="AF1" s="1126"/>
      <c r="AG1" s="1126"/>
      <c r="AH1" s="1126"/>
      <c r="AI1" s="1126"/>
      <c r="AJ1" s="1126"/>
      <c r="AK1" s="1126"/>
      <c r="AL1" s="1126"/>
      <c r="AM1" s="1126"/>
      <c r="AN1" s="1126"/>
    </row>
    <row r="2" spans="1:43" ht="15.75" customHeight="1" x14ac:dyDescent="0.2"/>
    <row r="3" spans="1:43" ht="94.5" customHeight="1" x14ac:dyDescent="0.2">
      <c r="B3" s="1127" t="s">
        <v>1</v>
      </c>
      <c r="C3" s="1127"/>
      <c r="D3" s="1127"/>
      <c r="E3" s="1127"/>
      <c r="F3" s="1127"/>
      <c r="G3" s="1127"/>
      <c r="H3" s="1127"/>
      <c r="I3" s="1127"/>
      <c r="J3" s="1127"/>
      <c r="K3" s="1127"/>
      <c r="L3" s="1127"/>
      <c r="M3" s="1127"/>
      <c r="N3" s="1127"/>
      <c r="O3" s="1127"/>
      <c r="P3" s="1127"/>
      <c r="Q3" s="1127"/>
      <c r="R3" s="1127"/>
      <c r="S3" s="1127"/>
      <c r="T3" s="1127"/>
      <c r="U3" s="1127"/>
      <c r="V3" s="1127"/>
      <c r="W3" s="1127"/>
      <c r="X3" s="1127"/>
      <c r="Y3" s="1127"/>
      <c r="Z3" s="1127"/>
      <c r="AA3" s="1127"/>
      <c r="AB3" s="1127"/>
      <c r="AC3" s="1127"/>
      <c r="AD3" s="1127"/>
      <c r="AE3" s="1127"/>
      <c r="AF3" s="1127"/>
      <c r="AG3" s="1127"/>
      <c r="AH3" s="1127"/>
      <c r="AI3" s="1127"/>
      <c r="AJ3" s="1127"/>
      <c r="AK3" s="1127"/>
      <c r="AL3" s="1127"/>
      <c r="AM3" s="1127"/>
      <c r="AN3" s="1127"/>
    </row>
    <row r="4" spans="1:43" ht="54" customHeight="1" x14ac:dyDescent="0.2">
      <c r="A4" s="42">
        <v>2</v>
      </c>
      <c r="B4" s="897" t="s">
        <v>142</v>
      </c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897"/>
      <c r="Q4" s="897"/>
      <c r="R4" s="897"/>
      <c r="S4" s="897"/>
      <c r="T4" s="897"/>
      <c r="U4" s="897"/>
      <c r="V4" s="897"/>
      <c r="W4" s="897"/>
      <c r="X4" s="897"/>
      <c r="Y4" s="897"/>
      <c r="Z4" s="897"/>
      <c r="AA4" s="897"/>
      <c r="AB4" s="897"/>
      <c r="AC4" s="897"/>
      <c r="AD4" s="897"/>
      <c r="AE4" s="897"/>
      <c r="AF4" s="897"/>
      <c r="AG4" s="897"/>
      <c r="AH4" s="897"/>
      <c r="AI4" s="897"/>
      <c r="AJ4" s="897"/>
      <c r="AK4" s="897"/>
      <c r="AL4" s="897"/>
      <c r="AM4" s="897"/>
      <c r="AN4" s="897"/>
    </row>
    <row r="5" spans="1:43" ht="53.25" customHeight="1" x14ac:dyDescent="0.2">
      <c r="C5" s="1128" t="s">
        <v>143</v>
      </c>
      <c r="D5" s="1128"/>
      <c r="E5" s="335"/>
      <c r="F5" s="1129" t="s">
        <v>144</v>
      </c>
      <c r="G5" s="1129"/>
      <c r="H5" s="1129"/>
      <c r="I5" s="1129"/>
      <c r="J5" s="1129"/>
      <c r="K5" s="1129"/>
      <c r="L5" s="1129"/>
      <c r="M5" s="1129"/>
      <c r="N5" s="1129"/>
      <c r="O5" s="1129"/>
      <c r="P5" s="1129"/>
      <c r="Q5" s="1129"/>
      <c r="R5" s="1129"/>
      <c r="S5" s="1129"/>
      <c r="T5" s="1129"/>
      <c r="U5" s="1129"/>
      <c r="V5" s="1129"/>
      <c r="W5" s="1129"/>
      <c r="X5" s="1129"/>
      <c r="Y5" s="1129"/>
      <c r="Z5" s="1129"/>
      <c r="AA5" s="1129"/>
      <c r="AB5" s="1129"/>
      <c r="AC5" s="1129"/>
    </row>
    <row r="6" spans="1:43" ht="99.75" customHeight="1" x14ac:dyDescent="0.5">
      <c r="C6" s="1130" t="s">
        <v>145</v>
      </c>
      <c r="D6" s="1131"/>
      <c r="E6" s="1131"/>
      <c r="F6" s="336" t="s">
        <v>6</v>
      </c>
      <c r="G6" s="337"/>
      <c r="H6" s="338"/>
      <c r="I6" s="338"/>
      <c r="J6" s="338"/>
      <c r="K6" s="338"/>
      <c r="L6" s="48" t="s">
        <v>7</v>
      </c>
      <c r="M6" s="339" t="s">
        <v>8</v>
      </c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1"/>
      <c r="Z6" s="342"/>
      <c r="AA6" s="343"/>
      <c r="AB6" s="344"/>
      <c r="AC6" s="345" t="s">
        <v>9</v>
      </c>
      <c r="AD6" s="346"/>
      <c r="AE6" s="347"/>
      <c r="AF6" s="347"/>
      <c r="AG6" s="55"/>
      <c r="AH6" s="1132" t="s">
        <v>10</v>
      </c>
      <c r="AI6" s="1132"/>
      <c r="AJ6" s="1132"/>
      <c r="AK6" s="1132"/>
      <c r="AL6" s="1132"/>
      <c r="AM6" s="1132"/>
      <c r="AN6" s="1132"/>
    </row>
    <row r="7" spans="1:43" ht="93.75" customHeight="1" x14ac:dyDescent="0.5">
      <c r="D7" s="42"/>
      <c r="E7" s="348"/>
      <c r="F7" s="1121" t="s">
        <v>146</v>
      </c>
      <c r="G7" s="1121"/>
      <c r="H7" s="1121"/>
      <c r="I7" s="1121"/>
      <c r="J7" s="1121"/>
      <c r="K7" s="1121"/>
      <c r="L7" s="48"/>
      <c r="M7" s="349" t="s">
        <v>12</v>
      </c>
      <c r="N7" s="350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40"/>
      <c r="Z7" s="342"/>
      <c r="AA7" s="343"/>
      <c r="AB7" s="344"/>
      <c r="AC7" s="352" t="s">
        <v>18</v>
      </c>
      <c r="AD7" s="347"/>
      <c r="AE7" s="347"/>
      <c r="AF7" s="347"/>
      <c r="AG7" s="344"/>
      <c r="AH7" s="1122" t="s">
        <v>147</v>
      </c>
      <c r="AI7" s="1122"/>
      <c r="AJ7" s="1122"/>
      <c r="AK7" s="1122"/>
      <c r="AL7" s="1122"/>
      <c r="AM7" s="1122"/>
      <c r="AN7" s="1122"/>
    </row>
    <row r="8" spans="1:43" ht="69.75" customHeight="1" x14ac:dyDescent="0.6">
      <c r="C8" s="1123" t="s">
        <v>148</v>
      </c>
      <c r="D8" s="1123"/>
      <c r="E8" s="353"/>
      <c r="F8" s="354" t="s">
        <v>16</v>
      </c>
      <c r="G8" s="355"/>
      <c r="H8" s="338"/>
      <c r="I8" s="338"/>
      <c r="J8" s="338"/>
      <c r="K8" s="338"/>
      <c r="L8" s="48" t="s">
        <v>7</v>
      </c>
      <c r="M8" s="356" t="s">
        <v>17</v>
      </c>
      <c r="N8" s="357"/>
      <c r="O8" s="357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8"/>
      <c r="AA8" s="359"/>
      <c r="AB8" s="344"/>
      <c r="AD8" s="347"/>
      <c r="AE8" s="347"/>
      <c r="AF8" s="347"/>
      <c r="AG8" s="344"/>
    </row>
    <row r="9" spans="1:43" ht="73.5" customHeight="1" x14ac:dyDescent="0.5">
      <c r="C9" s="1124" t="s">
        <v>149</v>
      </c>
      <c r="D9" s="1124"/>
      <c r="E9" s="44"/>
      <c r="F9" s="354" t="s">
        <v>21</v>
      </c>
      <c r="G9" s="355"/>
      <c r="H9" s="338"/>
      <c r="I9" s="338"/>
      <c r="J9" s="338"/>
      <c r="K9" s="338"/>
      <c r="L9" s="48" t="s">
        <v>7</v>
      </c>
      <c r="M9" s="1125" t="s">
        <v>150</v>
      </c>
      <c r="N9" s="1125"/>
      <c r="O9" s="1125"/>
      <c r="P9" s="1125"/>
      <c r="Q9" s="1125"/>
      <c r="R9" s="1125"/>
      <c r="S9" s="1125"/>
      <c r="T9" s="1125"/>
      <c r="U9" s="1125"/>
      <c r="V9" s="1125"/>
      <c r="W9" s="1125"/>
      <c r="X9" s="1125"/>
      <c r="Y9" s="1125"/>
      <c r="Z9" s="1125"/>
      <c r="AA9" s="1125"/>
      <c r="AB9" s="53"/>
      <c r="AC9" s="352" t="s">
        <v>23</v>
      </c>
      <c r="AD9" s="347"/>
      <c r="AE9" s="347"/>
      <c r="AF9" s="347"/>
      <c r="AG9" s="55"/>
      <c r="AH9" s="1050" t="s">
        <v>151</v>
      </c>
      <c r="AI9" s="1050"/>
      <c r="AJ9" s="1050"/>
      <c r="AK9" s="1050"/>
      <c r="AL9" s="1050"/>
      <c r="AM9" s="1050"/>
      <c r="AN9" s="1050"/>
      <c r="AO9" s="360"/>
      <c r="AP9" s="360"/>
      <c r="AQ9" s="360"/>
    </row>
    <row r="10" spans="1:43" ht="63" customHeight="1" x14ac:dyDescent="0.5">
      <c r="C10" s="43"/>
      <c r="D10" s="43"/>
      <c r="E10" s="44"/>
      <c r="F10" s="45"/>
      <c r="G10" s="46"/>
      <c r="H10" s="47"/>
      <c r="I10" s="47"/>
      <c r="J10" s="47"/>
      <c r="K10" s="47"/>
      <c r="L10" s="48"/>
      <c r="M10" s="1049" t="s">
        <v>152</v>
      </c>
      <c r="N10" s="1049"/>
      <c r="O10" s="1049"/>
      <c r="P10" s="1049"/>
      <c r="Q10" s="1049"/>
      <c r="R10" s="1049"/>
      <c r="S10" s="1049"/>
      <c r="T10" s="1049"/>
      <c r="U10" s="361"/>
      <c r="V10" s="361"/>
      <c r="W10" s="361"/>
      <c r="X10" s="361"/>
      <c r="Y10" s="361"/>
      <c r="Z10" s="362"/>
      <c r="AA10" s="363"/>
      <c r="AB10" s="53"/>
      <c r="AC10" s="54"/>
      <c r="AD10" s="55"/>
      <c r="AE10" s="55"/>
      <c r="AF10" s="55"/>
      <c r="AG10" s="55"/>
      <c r="AH10" s="1050" t="s">
        <v>153</v>
      </c>
      <c r="AI10" s="1050"/>
      <c r="AJ10" s="1050"/>
      <c r="AK10" s="1050"/>
      <c r="AL10" s="1050"/>
      <c r="AM10" s="1050"/>
      <c r="AN10" s="1050"/>
    </row>
    <row r="11" spans="1:43" ht="30" customHeight="1" thickBot="1" x14ac:dyDescent="0.3">
      <c r="D11" s="44"/>
      <c r="E11" s="44"/>
      <c r="F11" s="57"/>
      <c r="J11" s="59"/>
      <c r="K11" s="60"/>
      <c r="L11" s="60"/>
      <c r="S11" s="42"/>
      <c r="T11" s="42"/>
      <c r="U11" s="42"/>
      <c r="V11" s="42"/>
      <c r="W11" s="42"/>
      <c r="X11" s="42"/>
    </row>
    <row r="12" spans="1:43" s="62" customFormat="1" ht="85.35" customHeight="1" thickBot="1" x14ac:dyDescent="0.3">
      <c r="B12" s="1051" t="s">
        <v>26</v>
      </c>
      <c r="C12" s="1054" t="s">
        <v>27</v>
      </c>
      <c r="D12" s="1055"/>
      <c r="E12" s="1056"/>
      <c r="F12" s="1062" t="s">
        <v>28</v>
      </c>
      <c r="G12" s="1063"/>
      <c r="H12" s="1063"/>
      <c r="I12" s="1063"/>
      <c r="J12" s="1063"/>
      <c r="K12" s="1063"/>
      <c r="L12" s="1063"/>
      <c r="M12" s="1064"/>
      <c r="N12" s="1071" t="s">
        <v>29</v>
      </c>
      <c r="O12" s="1072"/>
      <c r="P12" s="1071" t="s">
        <v>30</v>
      </c>
      <c r="Q12" s="1077"/>
      <c r="R12" s="1077"/>
      <c r="S12" s="1077"/>
      <c r="T12" s="1077"/>
      <c r="U12" s="1077"/>
      <c r="V12" s="1077"/>
      <c r="W12" s="1072"/>
      <c r="X12" s="1080" t="s">
        <v>31</v>
      </c>
      <c r="Y12" s="1083" t="s">
        <v>32</v>
      </c>
      <c r="Z12" s="1084"/>
      <c r="AA12" s="1084"/>
      <c r="AB12" s="1084"/>
      <c r="AC12" s="1084"/>
      <c r="AD12" s="1084"/>
      <c r="AE12" s="1084"/>
      <c r="AF12" s="1084"/>
      <c r="AG12" s="1089" t="s">
        <v>33</v>
      </c>
      <c r="AH12" s="1090"/>
      <c r="AI12" s="1090"/>
      <c r="AJ12" s="1090"/>
      <c r="AK12" s="1090"/>
      <c r="AL12" s="1090"/>
      <c r="AM12" s="1090"/>
      <c r="AN12" s="1091"/>
    </row>
    <row r="13" spans="1:43" s="62" customFormat="1" ht="51" customHeight="1" thickBot="1" x14ac:dyDescent="0.3">
      <c r="B13" s="1052"/>
      <c r="C13" s="1057"/>
      <c r="D13" s="896"/>
      <c r="E13" s="1058"/>
      <c r="F13" s="1065"/>
      <c r="G13" s="1066"/>
      <c r="H13" s="1066"/>
      <c r="I13" s="1066"/>
      <c r="J13" s="1066"/>
      <c r="K13" s="1066"/>
      <c r="L13" s="1066"/>
      <c r="M13" s="1067"/>
      <c r="N13" s="1073"/>
      <c r="O13" s="1074"/>
      <c r="P13" s="1073"/>
      <c r="Q13" s="1078"/>
      <c r="R13" s="1078"/>
      <c r="S13" s="1078"/>
      <c r="T13" s="1078"/>
      <c r="U13" s="1078"/>
      <c r="V13" s="1078"/>
      <c r="W13" s="1074"/>
      <c r="X13" s="1081"/>
      <c r="Y13" s="1085"/>
      <c r="Z13" s="1086"/>
      <c r="AA13" s="1086"/>
      <c r="AB13" s="1086"/>
      <c r="AC13" s="1086"/>
      <c r="AD13" s="1086"/>
      <c r="AE13" s="1086"/>
      <c r="AF13" s="1086"/>
      <c r="AG13" s="1092" t="s">
        <v>154</v>
      </c>
      <c r="AH13" s="1093"/>
      <c r="AI13" s="1093"/>
      <c r="AJ13" s="1093"/>
      <c r="AK13" s="1093"/>
      <c r="AL13" s="1093"/>
      <c r="AM13" s="1093"/>
      <c r="AN13" s="1094"/>
    </row>
    <row r="14" spans="1:43" s="62" customFormat="1" ht="49.5" customHeight="1" thickBot="1" x14ac:dyDescent="0.3">
      <c r="B14" s="1052"/>
      <c r="C14" s="1057"/>
      <c r="D14" s="896"/>
      <c r="E14" s="1058"/>
      <c r="F14" s="1065"/>
      <c r="G14" s="1066"/>
      <c r="H14" s="1066"/>
      <c r="I14" s="1066"/>
      <c r="J14" s="1066"/>
      <c r="K14" s="1066"/>
      <c r="L14" s="1066"/>
      <c r="M14" s="1067"/>
      <c r="N14" s="1075"/>
      <c r="O14" s="1076"/>
      <c r="P14" s="1075"/>
      <c r="Q14" s="1079"/>
      <c r="R14" s="1079"/>
      <c r="S14" s="1079"/>
      <c r="T14" s="1079"/>
      <c r="U14" s="1079"/>
      <c r="V14" s="1079"/>
      <c r="W14" s="1076"/>
      <c r="X14" s="1081"/>
      <c r="Y14" s="1087"/>
      <c r="Z14" s="1088"/>
      <c r="AA14" s="1088"/>
      <c r="AB14" s="1088"/>
      <c r="AC14" s="1088"/>
      <c r="AD14" s="1088"/>
      <c r="AE14" s="1088"/>
      <c r="AF14" s="1088"/>
      <c r="AG14" s="1095" t="s">
        <v>155</v>
      </c>
      <c r="AH14" s="1096"/>
      <c r="AI14" s="1096"/>
      <c r="AJ14" s="1096"/>
      <c r="AK14" s="1096"/>
      <c r="AL14" s="1096"/>
      <c r="AM14" s="1096"/>
      <c r="AN14" s="1097"/>
    </row>
    <row r="15" spans="1:43" s="62" customFormat="1" ht="46.9" customHeight="1" x14ac:dyDescent="0.25">
      <c r="B15" s="1052"/>
      <c r="C15" s="1057"/>
      <c r="D15" s="896"/>
      <c r="E15" s="1058"/>
      <c r="F15" s="1065"/>
      <c r="G15" s="1066"/>
      <c r="H15" s="1066"/>
      <c r="I15" s="1066"/>
      <c r="J15" s="1066"/>
      <c r="K15" s="1066"/>
      <c r="L15" s="1066"/>
      <c r="M15" s="1067"/>
      <c r="N15" s="1098" t="s">
        <v>36</v>
      </c>
      <c r="O15" s="1101" t="s">
        <v>37</v>
      </c>
      <c r="P15" s="1098" t="s">
        <v>38</v>
      </c>
      <c r="Q15" s="1104" t="s">
        <v>39</v>
      </c>
      <c r="R15" s="1105"/>
      <c r="S15" s="1105"/>
      <c r="T15" s="1105"/>
      <c r="U15" s="1105"/>
      <c r="V15" s="1105"/>
      <c r="W15" s="1106"/>
      <c r="X15" s="1081"/>
      <c r="Y15" s="1107" t="s">
        <v>40</v>
      </c>
      <c r="Z15" s="1037" t="s">
        <v>41</v>
      </c>
      <c r="AA15" s="1037" t="s">
        <v>42</v>
      </c>
      <c r="AB15" s="1034" t="s">
        <v>43</v>
      </c>
      <c r="AC15" s="1034" t="s">
        <v>44</v>
      </c>
      <c r="AD15" s="1037" t="s">
        <v>45</v>
      </c>
      <c r="AE15" s="1037" t="s">
        <v>46</v>
      </c>
      <c r="AF15" s="1040" t="s">
        <v>47</v>
      </c>
      <c r="AG15" s="1043" t="s">
        <v>156</v>
      </c>
      <c r="AH15" s="1044"/>
      <c r="AI15" s="1044"/>
      <c r="AJ15" s="1045"/>
      <c r="AK15" s="1046" t="s">
        <v>157</v>
      </c>
      <c r="AL15" s="1047"/>
      <c r="AM15" s="1047"/>
      <c r="AN15" s="1048"/>
    </row>
    <row r="16" spans="1:43" s="63" customFormat="1" ht="45" customHeight="1" x14ac:dyDescent="0.25">
      <c r="B16" s="1052"/>
      <c r="C16" s="1057"/>
      <c r="D16" s="896"/>
      <c r="E16" s="1058"/>
      <c r="F16" s="1065"/>
      <c r="G16" s="1066"/>
      <c r="H16" s="1066"/>
      <c r="I16" s="1066"/>
      <c r="J16" s="1066"/>
      <c r="K16" s="1066"/>
      <c r="L16" s="1066"/>
      <c r="M16" s="1067"/>
      <c r="N16" s="1099"/>
      <c r="O16" s="1102"/>
      <c r="P16" s="1099"/>
      <c r="Q16" s="1110" t="s">
        <v>50</v>
      </c>
      <c r="R16" s="1111"/>
      <c r="S16" s="1114" t="s">
        <v>158</v>
      </c>
      <c r="T16" s="1115"/>
      <c r="U16" s="1114" t="s">
        <v>159</v>
      </c>
      <c r="V16" s="1115"/>
      <c r="W16" s="1118" t="s">
        <v>53</v>
      </c>
      <c r="X16" s="1081"/>
      <c r="Y16" s="1108"/>
      <c r="Z16" s="1038"/>
      <c r="AA16" s="1038"/>
      <c r="AB16" s="1035"/>
      <c r="AC16" s="1035"/>
      <c r="AD16" s="1038"/>
      <c r="AE16" s="1038"/>
      <c r="AF16" s="1041"/>
      <c r="AG16" s="1027" t="s">
        <v>54</v>
      </c>
      <c r="AH16" s="1028"/>
      <c r="AI16" s="1028"/>
      <c r="AJ16" s="1029"/>
      <c r="AK16" s="1027" t="s">
        <v>54</v>
      </c>
      <c r="AL16" s="1028"/>
      <c r="AM16" s="1028"/>
      <c r="AN16" s="1029"/>
    </row>
    <row r="17" spans="2:40" s="63" customFormat="1" ht="81.75" customHeight="1" thickBot="1" x14ac:dyDescent="0.3">
      <c r="B17" s="1052"/>
      <c r="C17" s="1057"/>
      <c r="D17" s="896"/>
      <c r="E17" s="1058"/>
      <c r="F17" s="1065"/>
      <c r="G17" s="1066"/>
      <c r="H17" s="1066"/>
      <c r="I17" s="1066"/>
      <c r="J17" s="1066"/>
      <c r="K17" s="1066"/>
      <c r="L17" s="1066"/>
      <c r="M17" s="1067"/>
      <c r="N17" s="1099"/>
      <c r="O17" s="1102"/>
      <c r="P17" s="1099"/>
      <c r="Q17" s="1112"/>
      <c r="R17" s="1113"/>
      <c r="S17" s="1116"/>
      <c r="T17" s="1117"/>
      <c r="U17" s="1116"/>
      <c r="V17" s="1117"/>
      <c r="W17" s="1119"/>
      <c r="X17" s="1081"/>
      <c r="Y17" s="1108"/>
      <c r="Z17" s="1038"/>
      <c r="AA17" s="1038"/>
      <c r="AB17" s="1035"/>
      <c r="AC17" s="1035"/>
      <c r="AD17" s="1038"/>
      <c r="AE17" s="1038"/>
      <c r="AF17" s="1041"/>
      <c r="AG17" s="1030" t="s">
        <v>38</v>
      </c>
      <c r="AH17" s="854" t="s">
        <v>55</v>
      </c>
      <c r="AI17" s="1032"/>
      <c r="AJ17" s="1033"/>
      <c r="AK17" s="1030" t="s">
        <v>38</v>
      </c>
      <c r="AL17" s="854" t="s">
        <v>55</v>
      </c>
      <c r="AM17" s="1032"/>
      <c r="AN17" s="1033"/>
    </row>
    <row r="18" spans="2:40" s="63" customFormat="1" ht="140.25" customHeight="1" thickBot="1" x14ac:dyDescent="0.3">
      <c r="B18" s="1053"/>
      <c r="C18" s="1059"/>
      <c r="D18" s="1060"/>
      <c r="E18" s="1061"/>
      <c r="F18" s="1068"/>
      <c r="G18" s="1069"/>
      <c r="H18" s="1069"/>
      <c r="I18" s="1069"/>
      <c r="J18" s="1069"/>
      <c r="K18" s="1069"/>
      <c r="L18" s="1069"/>
      <c r="M18" s="1070"/>
      <c r="N18" s="1100"/>
      <c r="O18" s="1103"/>
      <c r="P18" s="1100"/>
      <c r="Q18" s="364" t="s">
        <v>56</v>
      </c>
      <c r="R18" s="65" t="s">
        <v>57</v>
      </c>
      <c r="S18" s="65" t="s">
        <v>56</v>
      </c>
      <c r="T18" s="65" t="s">
        <v>57</v>
      </c>
      <c r="U18" s="65" t="s">
        <v>56</v>
      </c>
      <c r="V18" s="65" t="s">
        <v>57</v>
      </c>
      <c r="W18" s="1120"/>
      <c r="X18" s="1082"/>
      <c r="Y18" s="1109"/>
      <c r="Z18" s="1039"/>
      <c r="AA18" s="1039"/>
      <c r="AB18" s="1036"/>
      <c r="AC18" s="1036"/>
      <c r="AD18" s="1039"/>
      <c r="AE18" s="1039"/>
      <c r="AF18" s="1042"/>
      <c r="AG18" s="1031"/>
      <c r="AH18" s="66" t="s">
        <v>50</v>
      </c>
      <c r="AI18" s="66" t="s">
        <v>58</v>
      </c>
      <c r="AJ18" s="67" t="s">
        <v>59</v>
      </c>
      <c r="AK18" s="1031"/>
      <c r="AL18" s="66" t="s">
        <v>50</v>
      </c>
      <c r="AM18" s="66" t="s">
        <v>58</v>
      </c>
      <c r="AN18" s="365" t="s">
        <v>59</v>
      </c>
    </row>
    <row r="19" spans="2:40" s="369" customFormat="1" ht="42.75" customHeight="1" thickBot="1" x14ac:dyDescent="0.3">
      <c r="B19" s="366">
        <v>1</v>
      </c>
      <c r="C19" s="1021">
        <v>2</v>
      </c>
      <c r="D19" s="1022"/>
      <c r="E19" s="1023"/>
      <c r="F19" s="1021">
        <v>3</v>
      </c>
      <c r="G19" s="1022"/>
      <c r="H19" s="1022"/>
      <c r="I19" s="1022"/>
      <c r="J19" s="1022"/>
      <c r="K19" s="1022"/>
      <c r="L19" s="1022"/>
      <c r="M19" s="1023"/>
      <c r="N19" s="367">
        <v>4</v>
      </c>
      <c r="O19" s="368">
        <v>5</v>
      </c>
      <c r="P19" s="367">
        <v>6</v>
      </c>
      <c r="Q19" s="368">
        <v>7</v>
      </c>
      <c r="R19" s="367">
        <v>8</v>
      </c>
      <c r="S19" s="368">
        <v>9</v>
      </c>
      <c r="T19" s="367">
        <v>10</v>
      </c>
      <c r="U19" s="367">
        <v>11</v>
      </c>
      <c r="V19" s="368">
        <v>12</v>
      </c>
      <c r="W19" s="367">
        <v>13</v>
      </c>
      <c r="X19" s="368">
        <v>14</v>
      </c>
      <c r="Y19" s="367">
        <v>15</v>
      </c>
      <c r="Z19" s="368">
        <v>16</v>
      </c>
      <c r="AA19" s="367">
        <v>17</v>
      </c>
      <c r="AB19" s="368">
        <v>18</v>
      </c>
      <c r="AC19" s="367">
        <v>19</v>
      </c>
      <c r="AD19" s="368">
        <v>20</v>
      </c>
      <c r="AE19" s="367">
        <v>21</v>
      </c>
      <c r="AF19" s="368">
        <v>22</v>
      </c>
      <c r="AG19" s="367">
        <v>23</v>
      </c>
      <c r="AH19" s="368">
        <v>24</v>
      </c>
      <c r="AI19" s="367">
        <v>25</v>
      </c>
      <c r="AJ19" s="367">
        <v>26</v>
      </c>
      <c r="AK19" s="368">
        <v>27</v>
      </c>
      <c r="AL19" s="367">
        <v>28</v>
      </c>
      <c r="AM19" s="367">
        <v>29</v>
      </c>
      <c r="AN19" s="368">
        <v>30</v>
      </c>
    </row>
    <row r="20" spans="2:40" s="75" customFormat="1" ht="50.1" customHeight="1" thickBot="1" x14ac:dyDescent="0.3">
      <c r="B20" s="957" t="s">
        <v>160</v>
      </c>
      <c r="C20" s="958"/>
      <c r="D20" s="958"/>
      <c r="E20" s="958"/>
      <c r="F20" s="958"/>
      <c r="G20" s="958"/>
      <c r="H20" s="958"/>
      <c r="I20" s="958"/>
      <c r="J20" s="958"/>
      <c r="K20" s="958"/>
      <c r="L20" s="958"/>
      <c r="M20" s="958"/>
      <c r="N20" s="958"/>
      <c r="O20" s="958"/>
      <c r="P20" s="958"/>
      <c r="Q20" s="958"/>
      <c r="R20" s="958"/>
      <c r="S20" s="958"/>
      <c r="T20" s="958"/>
      <c r="U20" s="958"/>
      <c r="V20" s="958"/>
      <c r="W20" s="958"/>
      <c r="X20" s="958"/>
      <c r="Y20" s="958"/>
      <c r="Z20" s="958"/>
      <c r="AA20" s="958"/>
      <c r="AB20" s="958"/>
      <c r="AC20" s="958"/>
      <c r="AD20" s="958"/>
      <c r="AE20" s="958"/>
      <c r="AF20" s="958"/>
      <c r="AG20" s="958"/>
      <c r="AH20" s="958"/>
      <c r="AI20" s="958"/>
      <c r="AJ20" s="958"/>
      <c r="AK20" s="958"/>
      <c r="AL20" s="958"/>
      <c r="AM20" s="958"/>
      <c r="AN20" s="959"/>
    </row>
    <row r="21" spans="2:40" s="75" customFormat="1" ht="50.1" hidden="1" customHeight="1" x14ac:dyDescent="0.25">
      <c r="B21" s="957" t="s">
        <v>161</v>
      </c>
      <c r="C21" s="958"/>
      <c r="D21" s="958"/>
      <c r="E21" s="958"/>
      <c r="F21" s="958"/>
      <c r="G21" s="958"/>
      <c r="H21" s="958"/>
      <c r="I21" s="958"/>
      <c r="J21" s="958"/>
      <c r="K21" s="958"/>
      <c r="L21" s="958"/>
      <c r="M21" s="958"/>
      <c r="N21" s="958"/>
      <c r="O21" s="958"/>
      <c r="P21" s="958"/>
      <c r="Q21" s="958"/>
      <c r="R21" s="958"/>
      <c r="S21" s="958"/>
      <c r="T21" s="958"/>
      <c r="U21" s="958"/>
      <c r="V21" s="958"/>
      <c r="W21" s="958"/>
      <c r="X21" s="958"/>
      <c r="Y21" s="958"/>
      <c r="Z21" s="958"/>
      <c r="AA21" s="958"/>
      <c r="AB21" s="958"/>
      <c r="AC21" s="958"/>
      <c r="AD21" s="958"/>
      <c r="AE21" s="958"/>
      <c r="AF21" s="958"/>
      <c r="AG21" s="958"/>
      <c r="AH21" s="958"/>
      <c r="AI21" s="958"/>
      <c r="AJ21" s="958"/>
      <c r="AK21" s="958"/>
      <c r="AL21" s="958"/>
      <c r="AM21" s="958"/>
      <c r="AN21" s="959"/>
    </row>
    <row r="22" spans="2:40" s="90" customFormat="1" ht="50.1" hidden="1" customHeight="1" x14ac:dyDescent="0.2">
      <c r="B22" s="370"/>
      <c r="C22" s="1024"/>
      <c r="D22" s="1025"/>
      <c r="E22" s="1026"/>
      <c r="F22" s="1003"/>
      <c r="G22" s="1004"/>
      <c r="H22" s="1004"/>
      <c r="I22" s="1004"/>
      <c r="J22" s="1004"/>
      <c r="K22" s="1004"/>
      <c r="L22" s="1004"/>
      <c r="M22" s="1005"/>
      <c r="N22" s="371"/>
      <c r="O22" s="372"/>
      <c r="P22" s="218"/>
      <c r="Q22" s="373"/>
      <c r="R22" s="373"/>
      <c r="S22" s="373"/>
      <c r="T22" s="373"/>
      <c r="U22" s="373"/>
      <c r="V22" s="374"/>
      <c r="W22" s="374"/>
      <c r="X22" s="375"/>
      <c r="Y22" s="376"/>
      <c r="Z22" s="373"/>
      <c r="AA22" s="377"/>
      <c r="AB22" s="378"/>
      <c r="AC22" s="378"/>
      <c r="AD22" s="378"/>
      <c r="AE22" s="379"/>
      <c r="AF22" s="379"/>
      <c r="AG22" s="380"/>
      <c r="AH22" s="377"/>
      <c r="AI22" s="377"/>
      <c r="AJ22" s="381"/>
      <c r="AK22" s="380"/>
      <c r="AL22" s="377"/>
      <c r="AM22" s="377"/>
      <c r="AN22" s="382"/>
    </row>
    <row r="23" spans="2:40" s="90" customFormat="1" ht="50.1" hidden="1" customHeight="1" x14ac:dyDescent="0.2">
      <c r="B23" s="370"/>
      <c r="C23" s="1012"/>
      <c r="D23" s="1013"/>
      <c r="E23" s="1014"/>
      <c r="F23" s="1015"/>
      <c r="G23" s="1016"/>
      <c r="H23" s="1016"/>
      <c r="I23" s="1016"/>
      <c r="J23" s="1016"/>
      <c r="K23" s="1016"/>
      <c r="L23" s="1016"/>
      <c r="M23" s="1017"/>
      <c r="N23" s="371"/>
      <c r="O23" s="372"/>
      <c r="P23" s="218"/>
      <c r="Q23" s="373"/>
      <c r="R23" s="373"/>
      <c r="S23" s="373"/>
      <c r="T23" s="373"/>
      <c r="U23" s="373"/>
      <c r="V23" s="374"/>
      <c r="W23" s="374"/>
      <c r="X23" s="375"/>
      <c r="Y23" s="376"/>
      <c r="Z23" s="373"/>
      <c r="AA23" s="378"/>
      <c r="AB23" s="378"/>
      <c r="AC23" s="378"/>
      <c r="AD23" s="378"/>
      <c r="AE23" s="379"/>
      <c r="AF23" s="379"/>
      <c r="AG23" s="383"/>
      <c r="AH23" s="378"/>
      <c r="AI23" s="378"/>
      <c r="AJ23" s="384"/>
      <c r="AK23" s="383"/>
      <c r="AL23" s="378"/>
      <c r="AM23" s="378"/>
      <c r="AN23" s="382"/>
    </row>
    <row r="24" spans="2:40" s="90" customFormat="1" ht="50.1" hidden="1" customHeight="1" x14ac:dyDescent="0.2">
      <c r="B24" s="385"/>
      <c r="C24" s="1018"/>
      <c r="D24" s="1019"/>
      <c r="E24" s="1020"/>
      <c r="F24" s="1009"/>
      <c r="G24" s="1010"/>
      <c r="H24" s="1010"/>
      <c r="I24" s="1010"/>
      <c r="J24" s="1010"/>
      <c r="K24" s="1010"/>
      <c r="L24" s="1010"/>
      <c r="M24" s="1011"/>
      <c r="N24" s="386"/>
      <c r="O24" s="387"/>
      <c r="P24" s="388"/>
      <c r="Q24" s="389"/>
      <c r="R24" s="389"/>
      <c r="S24" s="389"/>
      <c r="T24" s="389"/>
      <c r="U24" s="389"/>
      <c r="V24" s="390"/>
      <c r="W24" s="390"/>
      <c r="X24" s="391"/>
      <c r="Y24" s="392"/>
      <c r="Z24" s="393"/>
      <c r="AA24" s="393"/>
      <c r="AB24" s="394"/>
      <c r="AC24" s="393"/>
      <c r="AD24" s="393"/>
      <c r="AE24" s="393"/>
      <c r="AF24" s="394"/>
      <c r="AG24" s="395"/>
      <c r="AH24" s="396"/>
      <c r="AI24" s="396"/>
      <c r="AJ24" s="397"/>
      <c r="AK24" s="398"/>
      <c r="AL24" s="399"/>
      <c r="AM24" s="399"/>
      <c r="AN24" s="400"/>
    </row>
    <row r="25" spans="2:40" s="117" customFormat="1" ht="50.1" hidden="1" customHeight="1" x14ac:dyDescent="0.25">
      <c r="B25" s="992" t="s">
        <v>162</v>
      </c>
      <c r="C25" s="993"/>
      <c r="D25" s="993"/>
      <c r="E25" s="993"/>
      <c r="F25" s="993"/>
      <c r="G25" s="993"/>
      <c r="H25" s="993"/>
      <c r="I25" s="993"/>
      <c r="J25" s="993"/>
      <c r="K25" s="993"/>
      <c r="L25" s="993"/>
      <c r="M25" s="994"/>
      <c r="N25" s="401">
        <f>SUM(N22:N24)</f>
        <v>0</v>
      </c>
      <c r="O25" s="402">
        <f>SUM(O22:O24)</f>
        <v>0</v>
      </c>
      <c r="P25" s="403">
        <f>SUM(P22:P24)</f>
        <v>0</v>
      </c>
      <c r="Q25" s="404">
        <f>SUM(Q22:Q24)</f>
        <v>0</v>
      </c>
      <c r="R25" s="404"/>
      <c r="S25" s="404">
        <f>SUM(S22:S24)</f>
        <v>0</v>
      </c>
      <c r="T25" s="404"/>
      <c r="U25" s="404"/>
      <c r="V25" s="405">
        <f>SUM(V22:V24)</f>
        <v>0</v>
      </c>
      <c r="W25" s="405"/>
      <c r="X25" s="406">
        <f>SUM(X22:X24)</f>
        <v>0</v>
      </c>
      <c r="Y25" s="407"/>
      <c r="Z25" s="408"/>
      <c r="AA25" s="408"/>
      <c r="AB25" s="409"/>
      <c r="AC25" s="408"/>
      <c r="AD25" s="408"/>
      <c r="AE25" s="408"/>
      <c r="AF25" s="410"/>
      <c r="AG25" s="411">
        <f t="shared" ref="AG25:AN25" si="0">SUM(AG22:AG24)</f>
        <v>0</v>
      </c>
      <c r="AH25" s="408">
        <f t="shared" si="0"/>
        <v>0</v>
      </c>
      <c r="AI25" s="408">
        <f t="shared" si="0"/>
        <v>0</v>
      </c>
      <c r="AJ25" s="410">
        <f t="shared" si="0"/>
        <v>0</v>
      </c>
      <c r="AK25" s="411">
        <f t="shared" si="0"/>
        <v>0</v>
      </c>
      <c r="AL25" s="408">
        <f t="shared" si="0"/>
        <v>0</v>
      </c>
      <c r="AM25" s="408">
        <f t="shared" si="0"/>
        <v>0</v>
      </c>
      <c r="AN25" s="410">
        <f t="shared" si="0"/>
        <v>0</v>
      </c>
    </row>
    <row r="26" spans="2:40" s="75" customFormat="1" ht="50.1" hidden="1" customHeight="1" x14ac:dyDescent="0.25">
      <c r="B26" s="957" t="s">
        <v>163</v>
      </c>
      <c r="C26" s="958"/>
      <c r="D26" s="958"/>
      <c r="E26" s="958"/>
      <c r="F26" s="958"/>
      <c r="G26" s="958"/>
      <c r="H26" s="958"/>
      <c r="I26" s="958"/>
      <c r="J26" s="958"/>
      <c r="K26" s="958"/>
      <c r="L26" s="958"/>
      <c r="M26" s="958"/>
      <c r="N26" s="958"/>
      <c r="O26" s="958"/>
      <c r="P26" s="958"/>
      <c r="Q26" s="958"/>
      <c r="R26" s="958"/>
      <c r="S26" s="958"/>
      <c r="T26" s="958"/>
      <c r="U26" s="958"/>
      <c r="V26" s="958"/>
      <c r="W26" s="958"/>
      <c r="X26" s="958"/>
      <c r="Y26" s="958"/>
      <c r="Z26" s="958"/>
      <c r="AA26" s="958"/>
      <c r="AB26" s="958"/>
      <c r="AC26" s="958"/>
      <c r="AD26" s="958"/>
      <c r="AE26" s="958"/>
      <c r="AF26" s="958"/>
      <c r="AG26" s="958"/>
      <c r="AH26" s="958"/>
      <c r="AI26" s="958"/>
      <c r="AJ26" s="958"/>
      <c r="AK26" s="958"/>
      <c r="AL26" s="958"/>
      <c r="AM26" s="958"/>
      <c r="AN26" s="959"/>
    </row>
    <row r="27" spans="2:40" s="90" customFormat="1" ht="50.1" hidden="1" customHeight="1" x14ac:dyDescent="0.2">
      <c r="B27" s="412">
        <v>5</v>
      </c>
      <c r="C27" s="1000"/>
      <c r="D27" s="1001"/>
      <c r="E27" s="1002"/>
      <c r="F27" s="1003"/>
      <c r="G27" s="1004"/>
      <c r="H27" s="1004"/>
      <c r="I27" s="1004"/>
      <c r="J27" s="1004"/>
      <c r="K27" s="1004"/>
      <c r="L27" s="1004"/>
      <c r="M27" s="1005"/>
      <c r="N27" s="413"/>
      <c r="O27" s="414"/>
      <c r="P27" s="218"/>
      <c r="Q27" s="373"/>
      <c r="R27" s="373"/>
      <c r="S27" s="373"/>
      <c r="T27" s="373"/>
      <c r="U27" s="373"/>
      <c r="V27" s="374"/>
      <c r="W27" s="374"/>
      <c r="X27" s="415"/>
      <c r="Y27" s="383"/>
      <c r="Z27" s="378"/>
      <c r="AA27" s="378"/>
      <c r="AB27" s="378"/>
      <c r="AC27" s="378"/>
      <c r="AD27" s="378"/>
      <c r="AE27" s="416"/>
      <c r="AF27" s="416"/>
      <c r="AG27" s="417"/>
      <c r="AH27" s="418"/>
      <c r="AI27" s="419"/>
      <c r="AJ27" s="420"/>
      <c r="AK27" s="376"/>
      <c r="AL27" s="376"/>
      <c r="AM27" s="373"/>
      <c r="AN27" s="421"/>
    </row>
    <row r="28" spans="2:40" s="90" customFormat="1" ht="50.1" hidden="1" customHeight="1" x14ac:dyDescent="0.2">
      <c r="B28" s="385"/>
      <c r="C28" s="1006"/>
      <c r="D28" s="1007"/>
      <c r="E28" s="1008"/>
      <c r="F28" s="1009"/>
      <c r="G28" s="1010"/>
      <c r="H28" s="1010"/>
      <c r="I28" s="1010"/>
      <c r="J28" s="1010"/>
      <c r="K28" s="1010"/>
      <c r="L28" s="1010"/>
      <c r="M28" s="1011"/>
      <c r="N28" s="386"/>
      <c r="O28" s="387"/>
      <c r="P28" s="388"/>
      <c r="Q28" s="389"/>
      <c r="R28" s="389"/>
      <c r="S28" s="389"/>
      <c r="T28" s="389"/>
      <c r="U28" s="389"/>
      <c r="V28" s="390"/>
      <c r="W28" s="390"/>
      <c r="X28" s="391"/>
      <c r="Y28" s="392"/>
      <c r="Z28" s="393"/>
      <c r="AA28" s="393"/>
      <c r="AB28" s="394"/>
      <c r="AC28" s="393"/>
      <c r="AD28" s="393"/>
      <c r="AE28" s="393"/>
      <c r="AF28" s="394"/>
      <c r="AG28" s="395"/>
      <c r="AH28" s="396"/>
      <c r="AI28" s="396"/>
      <c r="AJ28" s="397"/>
      <c r="AK28" s="398"/>
      <c r="AL28" s="399"/>
      <c r="AM28" s="399"/>
      <c r="AN28" s="400"/>
    </row>
    <row r="29" spans="2:40" s="117" customFormat="1" ht="50.1" hidden="1" customHeight="1" x14ac:dyDescent="0.25">
      <c r="B29" s="992" t="s">
        <v>162</v>
      </c>
      <c r="C29" s="993"/>
      <c r="D29" s="993"/>
      <c r="E29" s="993"/>
      <c r="F29" s="993"/>
      <c r="G29" s="993"/>
      <c r="H29" s="993"/>
      <c r="I29" s="993"/>
      <c r="J29" s="993"/>
      <c r="K29" s="993"/>
      <c r="L29" s="993"/>
      <c r="M29" s="994"/>
      <c r="N29" s="401">
        <f>SUM(N27:N28)</f>
        <v>0</v>
      </c>
      <c r="O29" s="402">
        <f>SUM(O27:O28)</f>
        <v>0</v>
      </c>
      <c r="P29" s="403">
        <f>SUM(P27:P28)</f>
        <v>0</v>
      </c>
      <c r="Q29" s="404">
        <f>SUM(Q27:Q28)</f>
        <v>0</v>
      </c>
      <c r="R29" s="404"/>
      <c r="S29" s="404">
        <f>SUM(S27:S28)</f>
        <v>0</v>
      </c>
      <c r="T29" s="404"/>
      <c r="U29" s="404"/>
      <c r="V29" s="405">
        <f>SUM(V27:V28)</f>
        <v>0</v>
      </c>
      <c r="W29" s="405"/>
      <c r="X29" s="406">
        <f>SUM(X27:X28)</f>
        <v>0</v>
      </c>
      <c r="Y29" s="407"/>
      <c r="Z29" s="408"/>
      <c r="AA29" s="408"/>
      <c r="AB29" s="409"/>
      <c r="AC29" s="408"/>
      <c r="AD29" s="408"/>
      <c r="AE29" s="408"/>
      <c r="AF29" s="410"/>
      <c r="AG29" s="411">
        <f t="shared" ref="AG29:AN29" si="1">SUM(AG27:AG28)</f>
        <v>0</v>
      </c>
      <c r="AH29" s="408">
        <f t="shared" si="1"/>
        <v>0</v>
      </c>
      <c r="AI29" s="408">
        <f t="shared" si="1"/>
        <v>0</v>
      </c>
      <c r="AJ29" s="410">
        <f t="shared" si="1"/>
        <v>0</v>
      </c>
      <c r="AK29" s="411">
        <f t="shared" si="1"/>
        <v>0</v>
      </c>
      <c r="AL29" s="408">
        <f t="shared" si="1"/>
        <v>0</v>
      </c>
      <c r="AM29" s="408">
        <f t="shared" si="1"/>
        <v>0</v>
      </c>
      <c r="AN29" s="410">
        <f t="shared" si="1"/>
        <v>0</v>
      </c>
    </row>
    <row r="30" spans="2:40" s="75" customFormat="1" ht="64.5" customHeight="1" thickBot="1" x14ac:dyDescent="0.3">
      <c r="B30" s="957" t="s">
        <v>164</v>
      </c>
      <c r="C30" s="958"/>
      <c r="D30" s="958"/>
      <c r="E30" s="958"/>
      <c r="F30" s="958"/>
      <c r="G30" s="958"/>
      <c r="H30" s="958"/>
      <c r="I30" s="958"/>
      <c r="J30" s="958"/>
      <c r="K30" s="958"/>
      <c r="L30" s="958"/>
      <c r="M30" s="958"/>
      <c r="N30" s="958"/>
      <c r="O30" s="958"/>
      <c r="P30" s="958"/>
      <c r="Q30" s="958"/>
      <c r="R30" s="958"/>
      <c r="S30" s="958"/>
      <c r="T30" s="958"/>
      <c r="U30" s="958"/>
      <c r="V30" s="958"/>
      <c r="W30" s="958"/>
      <c r="X30" s="958"/>
      <c r="Y30" s="958"/>
      <c r="Z30" s="958"/>
      <c r="AA30" s="958"/>
      <c r="AB30" s="958"/>
      <c r="AC30" s="958"/>
      <c r="AD30" s="958"/>
      <c r="AE30" s="958"/>
      <c r="AF30" s="958"/>
      <c r="AG30" s="958"/>
      <c r="AH30" s="958"/>
      <c r="AI30" s="958"/>
      <c r="AJ30" s="958"/>
      <c r="AK30" s="958"/>
      <c r="AL30" s="958"/>
      <c r="AM30" s="958"/>
      <c r="AN30" s="959"/>
    </row>
    <row r="31" spans="2:40" s="90" customFormat="1" ht="258" customHeight="1" thickBot="1" x14ac:dyDescent="0.25">
      <c r="B31" s="422">
        <v>1</v>
      </c>
      <c r="C31" s="991" t="s">
        <v>165</v>
      </c>
      <c r="D31" s="964"/>
      <c r="E31" s="965"/>
      <c r="F31" s="948" t="s">
        <v>166</v>
      </c>
      <c r="G31" s="949"/>
      <c r="H31" s="949"/>
      <c r="I31" s="949"/>
      <c r="J31" s="949"/>
      <c r="K31" s="949"/>
      <c r="L31" s="949"/>
      <c r="M31" s="950"/>
      <c r="N31" s="423">
        <v>3</v>
      </c>
      <c r="O31" s="221">
        <f>N31*30</f>
        <v>90</v>
      </c>
      <c r="P31" s="423">
        <f>SUM(Q31:W31)</f>
        <v>54</v>
      </c>
      <c r="Q31" s="221">
        <v>36</v>
      </c>
      <c r="R31" s="221"/>
      <c r="S31" s="221">
        <v>18</v>
      </c>
      <c r="T31" s="221"/>
      <c r="U31" s="221"/>
      <c r="V31" s="221"/>
      <c r="W31" s="221"/>
      <c r="X31" s="222">
        <f t="shared" ref="X31:X38" si="2">O31-P31</f>
        <v>36</v>
      </c>
      <c r="Y31" s="223"/>
      <c r="Z31" s="224">
        <v>5</v>
      </c>
      <c r="AA31" s="224">
        <v>5</v>
      </c>
      <c r="AB31" s="224"/>
      <c r="AC31" s="224"/>
      <c r="AD31" s="224">
        <v>5</v>
      </c>
      <c r="AE31" s="414"/>
      <c r="AF31" s="414"/>
      <c r="AG31" s="424">
        <f>SUM(AH31:AJ31)</f>
        <v>3</v>
      </c>
      <c r="AH31" s="425">
        <v>2</v>
      </c>
      <c r="AI31" s="425">
        <v>1</v>
      </c>
      <c r="AJ31" s="426"/>
      <c r="AK31" s="424"/>
      <c r="AL31" s="425"/>
      <c r="AM31" s="425"/>
      <c r="AN31" s="427"/>
    </row>
    <row r="32" spans="2:40" s="90" customFormat="1" ht="209.25" customHeight="1" thickBot="1" x14ac:dyDescent="0.25">
      <c r="B32" s="422">
        <v>2</v>
      </c>
      <c r="C32" s="991" t="s">
        <v>167</v>
      </c>
      <c r="D32" s="964"/>
      <c r="E32" s="965"/>
      <c r="F32" s="948" t="s">
        <v>166</v>
      </c>
      <c r="G32" s="949"/>
      <c r="H32" s="949"/>
      <c r="I32" s="949"/>
      <c r="J32" s="949"/>
      <c r="K32" s="949"/>
      <c r="L32" s="949"/>
      <c r="M32" s="950"/>
      <c r="N32" s="423">
        <v>6</v>
      </c>
      <c r="O32" s="221">
        <f t="shared" ref="O32:O38" si="3">N32*30</f>
        <v>180</v>
      </c>
      <c r="P32" s="423">
        <f>SUM(Q32:W32)</f>
        <v>90</v>
      </c>
      <c r="Q32" s="221">
        <v>36</v>
      </c>
      <c r="R32" s="221"/>
      <c r="S32" s="221">
        <v>18</v>
      </c>
      <c r="T32" s="221"/>
      <c r="U32" s="221">
        <v>36</v>
      </c>
      <c r="V32" s="221"/>
      <c r="W32" s="221"/>
      <c r="X32" s="222">
        <f t="shared" si="2"/>
        <v>90</v>
      </c>
      <c r="Y32" s="223">
        <v>6</v>
      </c>
      <c r="Z32" s="224"/>
      <c r="AA32" s="224">
        <v>6</v>
      </c>
      <c r="AB32" s="224"/>
      <c r="AC32" s="224"/>
      <c r="AD32" s="224"/>
      <c r="AE32" s="414"/>
      <c r="AF32" s="414"/>
      <c r="AG32" s="428"/>
      <c r="AH32" s="221"/>
      <c r="AI32" s="221"/>
      <c r="AJ32" s="219"/>
      <c r="AK32" s="428">
        <f>SUM(AL32:AN32)</f>
        <v>5</v>
      </c>
      <c r="AL32" s="221">
        <v>2</v>
      </c>
      <c r="AM32" s="221">
        <v>1</v>
      </c>
      <c r="AN32" s="222">
        <v>2</v>
      </c>
    </row>
    <row r="33" spans="2:52" s="90" customFormat="1" ht="174.75" customHeight="1" thickBot="1" x14ac:dyDescent="0.25">
      <c r="B33" s="422">
        <v>3</v>
      </c>
      <c r="C33" s="991" t="s">
        <v>168</v>
      </c>
      <c r="D33" s="964"/>
      <c r="E33" s="965"/>
      <c r="F33" s="948" t="s">
        <v>166</v>
      </c>
      <c r="G33" s="949"/>
      <c r="H33" s="949"/>
      <c r="I33" s="949"/>
      <c r="J33" s="949"/>
      <c r="K33" s="949"/>
      <c r="L33" s="949"/>
      <c r="M33" s="950"/>
      <c r="N33" s="423">
        <v>1.5</v>
      </c>
      <c r="O33" s="221">
        <f t="shared" si="3"/>
        <v>45</v>
      </c>
      <c r="P33" s="423"/>
      <c r="Q33" s="221"/>
      <c r="R33" s="221"/>
      <c r="S33" s="221"/>
      <c r="T33" s="221"/>
      <c r="U33" s="221"/>
      <c r="V33" s="221"/>
      <c r="W33" s="221"/>
      <c r="X33" s="222">
        <f t="shared" si="2"/>
        <v>45</v>
      </c>
      <c r="Y33" s="223"/>
      <c r="Z33" s="224">
        <v>6</v>
      </c>
      <c r="AA33" s="224"/>
      <c r="AB33" s="224">
        <v>6</v>
      </c>
      <c r="AC33" s="224"/>
      <c r="AD33" s="224"/>
      <c r="AE33" s="414"/>
      <c r="AF33" s="414"/>
      <c r="AG33" s="428"/>
      <c r="AH33" s="221"/>
      <c r="AI33" s="221"/>
      <c r="AJ33" s="219"/>
      <c r="AK33" s="428"/>
      <c r="AL33" s="221"/>
      <c r="AM33" s="221"/>
      <c r="AN33" s="222"/>
    </row>
    <row r="34" spans="2:52" s="90" customFormat="1" ht="129" customHeight="1" thickBot="1" x14ac:dyDescent="0.85">
      <c r="B34" s="422">
        <v>4</v>
      </c>
      <c r="C34" s="991" t="s">
        <v>169</v>
      </c>
      <c r="D34" s="964"/>
      <c r="E34" s="965"/>
      <c r="F34" s="948" t="s">
        <v>170</v>
      </c>
      <c r="G34" s="949"/>
      <c r="H34" s="949"/>
      <c r="I34" s="949"/>
      <c r="J34" s="949"/>
      <c r="K34" s="949"/>
      <c r="L34" s="949"/>
      <c r="M34" s="950"/>
      <c r="N34" s="423">
        <v>4</v>
      </c>
      <c r="O34" s="221">
        <f t="shared" si="3"/>
        <v>120</v>
      </c>
      <c r="P34" s="423">
        <f>SUM(Q34:W34)</f>
        <v>72</v>
      </c>
      <c r="Q34" s="221">
        <v>36</v>
      </c>
      <c r="R34" s="221"/>
      <c r="S34" s="221">
        <v>36</v>
      </c>
      <c r="T34" s="221"/>
      <c r="U34" s="221"/>
      <c r="V34" s="221"/>
      <c r="W34" s="221"/>
      <c r="X34" s="222">
        <f t="shared" si="2"/>
        <v>48</v>
      </c>
      <c r="Y34" s="223"/>
      <c r="Z34" s="224">
        <v>6</v>
      </c>
      <c r="AA34" s="224">
        <v>6</v>
      </c>
      <c r="AB34" s="224"/>
      <c r="AC34" s="224"/>
      <c r="AD34" s="224">
        <v>6</v>
      </c>
      <c r="AE34" s="414"/>
      <c r="AF34" s="414"/>
      <c r="AG34" s="428"/>
      <c r="AH34" s="221"/>
      <c r="AI34" s="221"/>
      <c r="AJ34" s="219"/>
      <c r="AK34" s="428">
        <f>SUM(AL34:AN34)</f>
        <v>4</v>
      </c>
      <c r="AL34" s="221">
        <v>2</v>
      </c>
      <c r="AM34" s="221">
        <v>2</v>
      </c>
      <c r="AN34" s="429"/>
    </row>
    <row r="35" spans="2:52" s="90" customFormat="1" ht="156" customHeight="1" thickBot="1" x14ac:dyDescent="0.85">
      <c r="B35" s="422">
        <v>5</v>
      </c>
      <c r="C35" s="991" t="s">
        <v>171</v>
      </c>
      <c r="D35" s="964"/>
      <c r="E35" s="965"/>
      <c r="F35" s="997" t="s">
        <v>172</v>
      </c>
      <c r="G35" s="998"/>
      <c r="H35" s="998"/>
      <c r="I35" s="998"/>
      <c r="J35" s="998"/>
      <c r="K35" s="998"/>
      <c r="L35" s="998"/>
      <c r="M35" s="999"/>
      <c r="N35" s="423">
        <v>5</v>
      </c>
      <c r="O35" s="221">
        <f t="shared" si="3"/>
        <v>150</v>
      </c>
      <c r="P35" s="423">
        <f>SUM(Q35:W35)</f>
        <v>72</v>
      </c>
      <c r="Q35" s="221">
        <v>36</v>
      </c>
      <c r="R35" s="221"/>
      <c r="S35" s="221">
        <v>36</v>
      </c>
      <c r="T35" s="221"/>
      <c r="U35" s="221"/>
      <c r="V35" s="221"/>
      <c r="W35" s="221"/>
      <c r="X35" s="222">
        <f t="shared" si="2"/>
        <v>78</v>
      </c>
      <c r="Y35" s="223">
        <v>6</v>
      </c>
      <c r="Z35" s="224"/>
      <c r="AA35" s="224">
        <v>6</v>
      </c>
      <c r="AB35" s="224"/>
      <c r="AC35" s="224"/>
      <c r="AD35" s="224">
        <v>6</v>
      </c>
      <c r="AE35" s="430"/>
      <c r="AF35" s="414"/>
      <c r="AG35" s="431"/>
      <c r="AH35" s="432"/>
      <c r="AI35" s="432"/>
      <c r="AJ35" s="433"/>
      <c r="AK35" s="428">
        <f>SUM(AL35:AN35)</f>
        <v>4</v>
      </c>
      <c r="AL35" s="221">
        <v>2</v>
      </c>
      <c r="AM35" s="221">
        <v>2</v>
      </c>
      <c r="AN35" s="222"/>
    </row>
    <row r="36" spans="2:52" s="90" customFormat="1" ht="137.25" customHeight="1" thickBot="1" x14ac:dyDescent="0.25">
      <c r="B36" s="422">
        <v>6</v>
      </c>
      <c r="C36" s="991" t="s">
        <v>173</v>
      </c>
      <c r="D36" s="964"/>
      <c r="E36" s="965"/>
      <c r="F36" s="948" t="s">
        <v>98</v>
      </c>
      <c r="G36" s="949"/>
      <c r="H36" s="949"/>
      <c r="I36" s="949"/>
      <c r="J36" s="949"/>
      <c r="K36" s="949"/>
      <c r="L36" s="949"/>
      <c r="M36" s="950"/>
      <c r="N36" s="223">
        <v>4</v>
      </c>
      <c r="O36" s="434">
        <f t="shared" si="3"/>
        <v>120</v>
      </c>
      <c r="P36" s="423">
        <f>SUM(Q36:W36)</f>
        <v>54</v>
      </c>
      <c r="Q36" s="221">
        <v>18</v>
      </c>
      <c r="R36" s="221"/>
      <c r="S36" s="221"/>
      <c r="T36" s="221"/>
      <c r="U36" s="221">
        <v>36</v>
      </c>
      <c r="V36" s="221"/>
      <c r="W36" s="221"/>
      <c r="X36" s="222">
        <f t="shared" si="2"/>
        <v>66</v>
      </c>
      <c r="Y36" s="223">
        <v>5</v>
      </c>
      <c r="Z36" s="224"/>
      <c r="AA36" s="224">
        <v>5</v>
      </c>
      <c r="AB36" s="224"/>
      <c r="AC36" s="224"/>
      <c r="AD36" s="224"/>
      <c r="AE36" s="414">
        <v>5</v>
      </c>
      <c r="AF36" s="414"/>
      <c r="AG36" s="428">
        <f>SUM(AH36:AJ36)</f>
        <v>3</v>
      </c>
      <c r="AH36" s="221">
        <v>1</v>
      </c>
      <c r="AI36" s="221"/>
      <c r="AJ36" s="219">
        <v>2</v>
      </c>
      <c r="AK36" s="428"/>
      <c r="AL36" s="221"/>
      <c r="AM36" s="221"/>
      <c r="AN36" s="222"/>
    </row>
    <row r="37" spans="2:52" s="90" customFormat="1" ht="162" customHeight="1" thickBot="1" x14ac:dyDescent="0.85">
      <c r="B37" s="422">
        <v>7</v>
      </c>
      <c r="C37" s="991" t="s">
        <v>174</v>
      </c>
      <c r="D37" s="964"/>
      <c r="E37" s="965"/>
      <c r="F37" s="948" t="s">
        <v>78</v>
      </c>
      <c r="G37" s="949"/>
      <c r="H37" s="949"/>
      <c r="I37" s="949"/>
      <c r="J37" s="949"/>
      <c r="K37" s="949"/>
      <c r="L37" s="949"/>
      <c r="M37" s="950"/>
      <c r="N37" s="223">
        <v>6.5</v>
      </c>
      <c r="O37" s="219">
        <f t="shared" si="3"/>
        <v>195</v>
      </c>
      <c r="P37" s="428">
        <f>SUM(Q37:W37)</f>
        <v>108</v>
      </c>
      <c r="Q37" s="221">
        <v>54</v>
      </c>
      <c r="R37" s="221"/>
      <c r="S37" s="221">
        <v>18</v>
      </c>
      <c r="T37" s="221"/>
      <c r="U37" s="221">
        <v>36</v>
      </c>
      <c r="V37" s="221"/>
      <c r="W37" s="221"/>
      <c r="X37" s="222">
        <f t="shared" si="2"/>
        <v>87</v>
      </c>
      <c r="Y37" s="223">
        <v>5</v>
      </c>
      <c r="Z37" s="224"/>
      <c r="AA37" s="224">
        <v>5</v>
      </c>
      <c r="AB37" s="224"/>
      <c r="AC37" s="224"/>
      <c r="AD37" s="224">
        <v>5</v>
      </c>
      <c r="AE37" s="435"/>
      <c r="AF37" s="414"/>
      <c r="AG37" s="428">
        <f>SUM(AH37:AJ37)</f>
        <v>6</v>
      </c>
      <c r="AH37" s="221">
        <v>3</v>
      </c>
      <c r="AI37" s="221">
        <v>1</v>
      </c>
      <c r="AJ37" s="219">
        <v>2</v>
      </c>
      <c r="AK37" s="220"/>
      <c r="AL37" s="434"/>
      <c r="AM37" s="434"/>
      <c r="AN37" s="436"/>
    </row>
    <row r="38" spans="2:52" s="90" customFormat="1" ht="125.25" customHeight="1" thickBot="1" x14ac:dyDescent="0.85">
      <c r="B38" s="422">
        <v>8</v>
      </c>
      <c r="C38" s="991" t="s">
        <v>175</v>
      </c>
      <c r="D38" s="964"/>
      <c r="E38" s="965"/>
      <c r="F38" s="948" t="s">
        <v>78</v>
      </c>
      <c r="G38" s="949"/>
      <c r="H38" s="949"/>
      <c r="I38" s="949"/>
      <c r="J38" s="949"/>
      <c r="K38" s="949"/>
      <c r="L38" s="949"/>
      <c r="M38" s="950"/>
      <c r="N38" s="223">
        <v>4</v>
      </c>
      <c r="O38" s="219">
        <f t="shared" si="3"/>
        <v>120</v>
      </c>
      <c r="P38" s="428">
        <f>SUM(Q38:W38)</f>
        <v>72</v>
      </c>
      <c r="Q38" s="221">
        <v>36</v>
      </c>
      <c r="R38" s="221"/>
      <c r="S38" s="221"/>
      <c r="T38" s="221"/>
      <c r="U38" s="221">
        <v>36</v>
      </c>
      <c r="V38" s="221"/>
      <c r="W38" s="221"/>
      <c r="X38" s="222">
        <f t="shared" si="2"/>
        <v>48</v>
      </c>
      <c r="Y38" s="223"/>
      <c r="Z38" s="224">
        <v>6</v>
      </c>
      <c r="AA38" s="224">
        <v>6</v>
      </c>
      <c r="AB38" s="224"/>
      <c r="AC38" s="224"/>
      <c r="AD38" s="224">
        <v>6</v>
      </c>
      <c r="AE38" s="435"/>
      <c r="AF38" s="414"/>
      <c r="AG38" s="437"/>
      <c r="AH38" s="438"/>
      <c r="AI38" s="438"/>
      <c r="AJ38" s="439"/>
      <c r="AK38" s="440">
        <f>SUM(AL38:AN38)</f>
        <v>4</v>
      </c>
      <c r="AL38" s="441">
        <v>2</v>
      </c>
      <c r="AM38" s="441"/>
      <c r="AN38" s="442">
        <v>2</v>
      </c>
    </row>
    <row r="39" spans="2:52" s="117" customFormat="1" ht="57.75" customHeight="1" thickBot="1" x14ac:dyDescent="0.3">
      <c r="B39" s="992" t="s">
        <v>162</v>
      </c>
      <c r="C39" s="993"/>
      <c r="D39" s="993"/>
      <c r="E39" s="993"/>
      <c r="F39" s="993"/>
      <c r="G39" s="993"/>
      <c r="H39" s="993"/>
      <c r="I39" s="993"/>
      <c r="J39" s="993"/>
      <c r="K39" s="993"/>
      <c r="L39" s="993"/>
      <c r="M39" s="994"/>
      <c r="N39" s="401">
        <f>SUM(N31:N38)</f>
        <v>34</v>
      </c>
      <c r="O39" s="401">
        <f>SUM(O31:O38)</f>
        <v>1020</v>
      </c>
      <c r="P39" s="401">
        <f>SUM(P31:P38)</f>
        <v>522</v>
      </c>
      <c r="Q39" s="401">
        <f>SUM(Q31:Q38)</f>
        <v>252</v>
      </c>
      <c r="R39" s="401"/>
      <c r="S39" s="401">
        <f>SUM(S31:S38)</f>
        <v>126</v>
      </c>
      <c r="T39" s="401"/>
      <c r="U39" s="401">
        <f>SUM(U31:U38)</f>
        <v>144</v>
      </c>
      <c r="V39" s="401"/>
      <c r="W39" s="401"/>
      <c r="X39" s="401">
        <f>SUM(X31:X38)</f>
        <v>498</v>
      </c>
      <c r="Y39" s="407">
        <f>COUNT(Y31:Y38)</f>
        <v>4</v>
      </c>
      <c r="Z39" s="408">
        <f>COUNT(Z31:Z38)</f>
        <v>4</v>
      </c>
      <c r="AA39" s="408">
        <f>COUNT(AA31:AA38)</f>
        <v>7</v>
      </c>
      <c r="AB39" s="409">
        <f>COUNT(AB31:AB38)</f>
        <v>1</v>
      </c>
      <c r="AC39" s="408"/>
      <c r="AD39" s="408">
        <f>COUNT(AD31:AD38)</f>
        <v>5</v>
      </c>
      <c r="AE39" s="408">
        <f>COUNT(AE31:AE38)</f>
        <v>1</v>
      </c>
      <c r="AF39" s="410"/>
      <c r="AG39" s="443">
        <f>SUM(AG31:AG38)</f>
        <v>12</v>
      </c>
      <c r="AH39" s="443">
        <f t="shared" ref="AH39:AN39" si="4">SUM(AH31:AH38)</f>
        <v>6</v>
      </c>
      <c r="AI39" s="443">
        <f t="shared" si="4"/>
        <v>2</v>
      </c>
      <c r="AJ39" s="444">
        <f t="shared" si="4"/>
        <v>4</v>
      </c>
      <c r="AK39" s="407">
        <f t="shared" si="4"/>
        <v>17</v>
      </c>
      <c r="AL39" s="411">
        <f t="shared" si="4"/>
        <v>8</v>
      </c>
      <c r="AM39" s="411">
        <f>SUM(AM31:AM38)</f>
        <v>5</v>
      </c>
      <c r="AN39" s="445">
        <f t="shared" si="4"/>
        <v>4</v>
      </c>
    </row>
    <row r="40" spans="2:52" s="75" customFormat="1" ht="77.25" customHeight="1" thickBot="1" x14ac:dyDescent="0.3">
      <c r="B40" s="957" t="s">
        <v>176</v>
      </c>
      <c r="C40" s="958"/>
      <c r="D40" s="958"/>
      <c r="E40" s="958"/>
      <c r="F40" s="958"/>
      <c r="G40" s="958"/>
      <c r="H40" s="958"/>
      <c r="I40" s="958"/>
      <c r="J40" s="958"/>
      <c r="K40" s="958"/>
      <c r="L40" s="958"/>
      <c r="M40" s="958"/>
      <c r="N40" s="958"/>
      <c r="O40" s="958"/>
      <c r="P40" s="958"/>
      <c r="Q40" s="958"/>
      <c r="R40" s="958"/>
      <c r="S40" s="958"/>
      <c r="T40" s="958"/>
      <c r="U40" s="958"/>
      <c r="V40" s="958"/>
      <c r="W40" s="958"/>
      <c r="X40" s="958"/>
      <c r="Y40" s="958"/>
      <c r="Z40" s="958"/>
      <c r="AA40" s="958"/>
      <c r="AB40" s="958"/>
      <c r="AC40" s="958"/>
      <c r="AD40" s="958"/>
      <c r="AE40" s="958"/>
      <c r="AF40" s="958"/>
      <c r="AG40" s="958"/>
      <c r="AH40" s="958"/>
      <c r="AI40" s="958"/>
      <c r="AJ40" s="958"/>
      <c r="AK40" s="995"/>
      <c r="AL40" s="995"/>
      <c r="AM40" s="995"/>
      <c r="AN40" s="996"/>
    </row>
    <row r="41" spans="2:52" s="90" customFormat="1" ht="129.75" customHeight="1" thickBot="1" x14ac:dyDescent="0.25">
      <c r="B41" s="446">
        <v>9</v>
      </c>
      <c r="C41" s="963" t="s">
        <v>177</v>
      </c>
      <c r="D41" s="964"/>
      <c r="E41" s="965"/>
      <c r="F41" s="948"/>
      <c r="G41" s="949"/>
      <c r="H41" s="949"/>
      <c r="I41" s="949"/>
      <c r="J41" s="949"/>
      <c r="K41" s="949"/>
      <c r="L41" s="949"/>
      <c r="M41" s="950"/>
      <c r="N41" s="428"/>
      <c r="O41" s="221"/>
      <c r="P41" s="423"/>
      <c r="Q41" s="221"/>
      <c r="R41" s="221"/>
      <c r="S41" s="221"/>
      <c r="T41" s="221"/>
      <c r="U41" s="221"/>
      <c r="V41" s="221"/>
      <c r="W41" s="221"/>
      <c r="X41" s="222"/>
      <c r="Y41" s="218"/>
      <c r="Z41" s="224"/>
      <c r="AA41" s="224"/>
      <c r="AB41" s="224"/>
      <c r="AC41" s="224"/>
      <c r="AD41" s="224"/>
      <c r="AE41" s="414"/>
      <c r="AF41" s="447"/>
      <c r="AG41" s="423"/>
      <c r="AH41" s="221"/>
      <c r="AI41" s="221"/>
      <c r="AJ41" s="222"/>
      <c r="AK41" s="428"/>
      <c r="AL41" s="221"/>
      <c r="AM41" s="221"/>
      <c r="AN41" s="222"/>
    </row>
    <row r="42" spans="2:52" s="90" customFormat="1" ht="104.25" customHeight="1" thickBot="1" x14ac:dyDescent="0.8">
      <c r="B42" s="448">
        <v>9</v>
      </c>
      <c r="C42" s="951" t="s">
        <v>99</v>
      </c>
      <c r="D42" s="952"/>
      <c r="E42" s="449">
        <v>25</v>
      </c>
      <c r="F42" s="982" t="s">
        <v>98</v>
      </c>
      <c r="G42" s="983"/>
      <c r="H42" s="983"/>
      <c r="I42" s="983"/>
      <c r="J42" s="983"/>
      <c r="K42" s="983"/>
      <c r="L42" s="983"/>
      <c r="M42" s="984"/>
      <c r="N42" s="428">
        <v>2</v>
      </c>
      <c r="O42" s="221">
        <f>N42*30</f>
        <v>60</v>
      </c>
      <c r="P42" s="423">
        <f>SUM(Q42:W42)</f>
        <v>36</v>
      </c>
      <c r="Q42" s="221">
        <v>18</v>
      </c>
      <c r="R42" s="221"/>
      <c r="S42" s="221">
        <v>18</v>
      </c>
      <c r="T42" s="221"/>
      <c r="U42" s="221"/>
      <c r="V42" s="221"/>
      <c r="W42" s="221"/>
      <c r="X42" s="222">
        <f>O42-P42</f>
        <v>24</v>
      </c>
      <c r="Y42" s="223"/>
      <c r="Z42" s="224">
        <v>5</v>
      </c>
      <c r="AA42" s="224">
        <v>5</v>
      </c>
      <c r="AB42" s="224"/>
      <c r="AC42" s="224"/>
      <c r="AD42" s="224"/>
      <c r="AE42" s="414"/>
      <c r="AF42" s="414"/>
      <c r="AG42" s="450">
        <f>SUM(AH42:AJ42)</f>
        <v>2</v>
      </c>
      <c r="AH42" s="451">
        <v>1</v>
      </c>
      <c r="AI42" s="451">
        <v>1</v>
      </c>
      <c r="AJ42" s="452"/>
      <c r="AK42" s="453"/>
      <c r="AL42" s="454"/>
      <c r="AM42" s="454"/>
      <c r="AN42" s="455"/>
    </row>
    <row r="43" spans="2:52" s="117" customFormat="1" ht="64.5" customHeight="1" thickBot="1" x14ac:dyDescent="0.3">
      <c r="B43" s="985" t="s">
        <v>162</v>
      </c>
      <c r="C43" s="986"/>
      <c r="D43" s="986"/>
      <c r="E43" s="986"/>
      <c r="F43" s="986"/>
      <c r="G43" s="986"/>
      <c r="H43" s="986"/>
      <c r="I43" s="986"/>
      <c r="J43" s="986"/>
      <c r="K43" s="986"/>
      <c r="L43" s="986"/>
      <c r="M43" s="987"/>
      <c r="N43" s="456">
        <f>SUM(N42:N42)</f>
        <v>2</v>
      </c>
      <c r="O43" s="456">
        <f>SUM(O42:O42)</f>
        <v>60</v>
      </c>
      <c r="P43" s="456">
        <f>SUM(P42:P42)</f>
        <v>36</v>
      </c>
      <c r="Q43" s="456">
        <f>SUM(Q42:Q42)</f>
        <v>18</v>
      </c>
      <c r="R43" s="456"/>
      <c r="S43" s="456">
        <f>SUM(S42:S42)</f>
        <v>18</v>
      </c>
      <c r="T43" s="456"/>
      <c r="U43" s="456"/>
      <c r="V43" s="456"/>
      <c r="W43" s="456"/>
      <c r="X43" s="456">
        <f>SUM(X42:X42)</f>
        <v>24</v>
      </c>
      <c r="Y43" s="457"/>
      <c r="Z43" s="458">
        <f>COUNT(Z42:Z42)</f>
        <v>1</v>
      </c>
      <c r="AA43" s="458">
        <f>COUNT(AA42:AA42)</f>
        <v>1</v>
      </c>
      <c r="AB43" s="459"/>
      <c r="AC43" s="458"/>
      <c r="AD43" s="458"/>
      <c r="AE43" s="458"/>
      <c r="AF43" s="460"/>
      <c r="AG43" s="461">
        <f>SUM(AG42:AG42)</f>
        <v>2</v>
      </c>
      <c r="AH43" s="461">
        <f>SUM(AH42:AH42)</f>
        <v>1</v>
      </c>
      <c r="AI43" s="461">
        <f>SUM(AI42:AI42)</f>
        <v>1</v>
      </c>
      <c r="AJ43" s="459"/>
      <c r="AK43" s="457"/>
      <c r="AL43" s="458"/>
      <c r="AM43" s="458"/>
      <c r="AN43" s="460"/>
    </row>
    <row r="44" spans="2:52" s="75" customFormat="1" ht="77.25" customHeight="1" thickBot="1" x14ac:dyDescent="0.3">
      <c r="B44" s="988" t="s">
        <v>178</v>
      </c>
      <c r="C44" s="989"/>
      <c r="D44" s="989"/>
      <c r="E44" s="989"/>
      <c r="F44" s="989"/>
      <c r="G44" s="989"/>
      <c r="H44" s="989"/>
      <c r="I44" s="989"/>
      <c r="J44" s="989"/>
      <c r="K44" s="989"/>
      <c r="L44" s="989"/>
      <c r="M44" s="989"/>
      <c r="N44" s="989"/>
      <c r="O44" s="989"/>
      <c r="P44" s="989"/>
      <c r="Q44" s="989"/>
      <c r="R44" s="989"/>
      <c r="S44" s="989"/>
      <c r="T44" s="989"/>
      <c r="U44" s="989"/>
      <c r="V44" s="989"/>
      <c r="W44" s="989"/>
      <c r="X44" s="989"/>
      <c r="Y44" s="989"/>
      <c r="Z44" s="989"/>
      <c r="AA44" s="989"/>
      <c r="AB44" s="989"/>
      <c r="AC44" s="989"/>
      <c r="AD44" s="989"/>
      <c r="AE44" s="989"/>
      <c r="AF44" s="989"/>
      <c r="AG44" s="989"/>
      <c r="AH44" s="989"/>
      <c r="AI44" s="989"/>
      <c r="AJ44" s="989"/>
      <c r="AK44" s="989"/>
      <c r="AL44" s="989"/>
      <c r="AM44" s="989"/>
      <c r="AN44" s="990"/>
    </row>
    <row r="45" spans="2:52" s="90" customFormat="1" ht="132" customHeight="1" thickBot="1" x14ac:dyDescent="0.25">
      <c r="B45" s="446">
        <v>10</v>
      </c>
      <c r="C45" s="963" t="s">
        <v>179</v>
      </c>
      <c r="D45" s="964"/>
      <c r="E45" s="965"/>
      <c r="F45" s="948"/>
      <c r="G45" s="949"/>
      <c r="H45" s="949"/>
      <c r="I45" s="949"/>
      <c r="J45" s="949"/>
      <c r="K45" s="949"/>
      <c r="L45" s="949"/>
      <c r="M45" s="950"/>
      <c r="N45" s="428"/>
      <c r="O45" s="221"/>
      <c r="P45" s="423"/>
      <c r="Q45" s="221"/>
      <c r="R45" s="221"/>
      <c r="S45" s="221"/>
      <c r="T45" s="221"/>
      <c r="U45" s="221"/>
      <c r="V45" s="221"/>
      <c r="W45" s="221"/>
      <c r="X45" s="222"/>
      <c r="Y45" s="218"/>
      <c r="Z45" s="224"/>
      <c r="AA45" s="224"/>
      <c r="AB45" s="224"/>
      <c r="AC45" s="224"/>
      <c r="AD45" s="224"/>
      <c r="AE45" s="414"/>
      <c r="AF45" s="447"/>
      <c r="AG45" s="423"/>
      <c r="AH45" s="221"/>
      <c r="AI45" s="221"/>
      <c r="AJ45" s="222"/>
      <c r="AK45" s="428"/>
      <c r="AL45" s="221"/>
      <c r="AM45" s="221"/>
      <c r="AN45" s="222"/>
    </row>
    <row r="46" spans="2:52" s="90" customFormat="1" ht="228" customHeight="1" thickBot="1" x14ac:dyDescent="0.25">
      <c r="B46" s="448">
        <v>10</v>
      </c>
      <c r="C46" s="951" t="s">
        <v>180</v>
      </c>
      <c r="D46" s="952"/>
      <c r="E46" s="449">
        <v>25</v>
      </c>
      <c r="F46" s="948" t="s">
        <v>181</v>
      </c>
      <c r="G46" s="949"/>
      <c r="H46" s="949"/>
      <c r="I46" s="949"/>
      <c r="J46" s="949"/>
      <c r="K46" s="949"/>
      <c r="L46" s="949"/>
      <c r="M46" s="981"/>
      <c r="N46" s="462">
        <v>2.5</v>
      </c>
      <c r="O46" s="463">
        <f>N46*30</f>
        <v>75</v>
      </c>
      <c r="P46" s="464">
        <f>SUM(Q46:W46)</f>
        <v>54</v>
      </c>
      <c r="Q46" s="463"/>
      <c r="R46" s="463"/>
      <c r="S46" s="463">
        <v>54</v>
      </c>
      <c r="T46" s="463"/>
      <c r="U46" s="463"/>
      <c r="V46" s="463"/>
      <c r="W46" s="463"/>
      <c r="X46" s="465">
        <f>O46-P46</f>
        <v>21</v>
      </c>
      <c r="Y46" s="466"/>
      <c r="Z46" s="467">
        <v>6</v>
      </c>
      <c r="AA46" s="467"/>
      <c r="AB46" s="467"/>
      <c r="AC46" s="467"/>
      <c r="AD46" s="467"/>
      <c r="AE46" s="468"/>
      <c r="AF46" s="372">
        <v>5</v>
      </c>
      <c r="AG46" s="469">
        <f>SUM(AH46:AJ46)</f>
        <v>2</v>
      </c>
      <c r="AH46" s="470"/>
      <c r="AI46" s="470">
        <v>2</v>
      </c>
      <c r="AJ46" s="436"/>
      <c r="AK46" s="471">
        <f>SUM(AL46:AN46)</f>
        <v>1</v>
      </c>
      <c r="AL46" s="434"/>
      <c r="AM46" s="434">
        <v>1</v>
      </c>
      <c r="AN46" s="436"/>
    </row>
    <row r="47" spans="2:52" s="117" customFormat="1" ht="51.75" customHeight="1" thickBot="1" x14ac:dyDescent="0.3">
      <c r="B47" s="953" t="s">
        <v>162</v>
      </c>
      <c r="C47" s="954"/>
      <c r="D47" s="954"/>
      <c r="E47" s="954"/>
      <c r="F47" s="954"/>
      <c r="G47" s="954"/>
      <c r="H47" s="954"/>
      <c r="I47" s="954"/>
      <c r="J47" s="954"/>
      <c r="K47" s="954"/>
      <c r="L47" s="954"/>
      <c r="M47" s="955"/>
      <c r="N47" s="472">
        <f>SUM(N46)</f>
        <v>2.5</v>
      </c>
      <c r="O47" s="472">
        <f>SUM(O46)</f>
        <v>75</v>
      </c>
      <c r="P47" s="472">
        <f>SUM(P46)</f>
        <v>54</v>
      </c>
      <c r="Q47" s="472"/>
      <c r="R47" s="472"/>
      <c r="S47" s="472">
        <f>SUM(S46)</f>
        <v>54</v>
      </c>
      <c r="T47" s="472"/>
      <c r="U47" s="472"/>
      <c r="V47" s="472"/>
      <c r="W47" s="472"/>
      <c r="X47" s="472">
        <f>SUM(X46)</f>
        <v>21</v>
      </c>
      <c r="Y47" s="407"/>
      <c r="Z47" s="408">
        <f>COUNT(Z46)</f>
        <v>1</v>
      </c>
      <c r="AA47" s="408"/>
      <c r="AB47" s="409"/>
      <c r="AC47" s="408"/>
      <c r="AD47" s="408"/>
      <c r="AE47" s="408"/>
      <c r="AF47" s="410">
        <f>COUNT(AF46)</f>
        <v>1</v>
      </c>
      <c r="AG47" s="411">
        <f>SUM(AG46)</f>
        <v>2</v>
      </c>
      <c r="AH47" s="411"/>
      <c r="AI47" s="411">
        <f>SUM(AI46)</f>
        <v>2</v>
      </c>
      <c r="AJ47" s="409"/>
      <c r="AK47" s="407">
        <f>SUM(AK46)</f>
        <v>1</v>
      </c>
      <c r="AL47" s="408"/>
      <c r="AM47" s="408">
        <f>SUM(AM46)</f>
        <v>1</v>
      </c>
      <c r="AN47" s="410"/>
    </row>
    <row r="48" spans="2:52" s="90" customFormat="1" ht="60.75" customHeight="1" thickBot="1" x14ac:dyDescent="0.25">
      <c r="B48" s="957" t="s">
        <v>182</v>
      </c>
      <c r="C48" s="958"/>
      <c r="D48" s="958"/>
      <c r="E48" s="958"/>
      <c r="F48" s="958"/>
      <c r="G48" s="958"/>
      <c r="H48" s="958"/>
      <c r="I48" s="958"/>
      <c r="J48" s="958"/>
      <c r="K48" s="958"/>
      <c r="L48" s="958"/>
      <c r="M48" s="958"/>
      <c r="N48" s="958"/>
      <c r="O48" s="958"/>
      <c r="P48" s="958"/>
      <c r="Q48" s="958"/>
      <c r="R48" s="958"/>
      <c r="S48" s="958"/>
      <c r="T48" s="958"/>
      <c r="U48" s="958"/>
      <c r="V48" s="958"/>
      <c r="W48" s="958"/>
      <c r="X48" s="958"/>
      <c r="Y48" s="958"/>
      <c r="Z48" s="958"/>
      <c r="AA48" s="958"/>
      <c r="AB48" s="958"/>
      <c r="AC48" s="958"/>
      <c r="AD48" s="958"/>
      <c r="AE48" s="958"/>
      <c r="AF48" s="958"/>
      <c r="AG48" s="958"/>
      <c r="AH48" s="958"/>
      <c r="AI48" s="958"/>
      <c r="AJ48" s="958"/>
      <c r="AK48" s="958"/>
      <c r="AL48" s="958"/>
      <c r="AM48" s="958"/>
      <c r="AN48" s="959"/>
      <c r="AO48" s="473"/>
      <c r="AP48" s="473"/>
      <c r="AQ48" s="473"/>
      <c r="AR48" s="473"/>
      <c r="AS48" s="473"/>
      <c r="AT48" s="473"/>
      <c r="AU48" s="473"/>
      <c r="AV48" s="473"/>
      <c r="AW48" s="473"/>
      <c r="AX48" s="473"/>
      <c r="AY48" s="473"/>
      <c r="AZ48" s="473"/>
    </row>
    <row r="49" spans="2:40" s="90" customFormat="1" ht="50.1" customHeight="1" thickBot="1" x14ac:dyDescent="0.25">
      <c r="B49" s="957" t="s">
        <v>183</v>
      </c>
      <c r="C49" s="958"/>
      <c r="D49" s="958"/>
      <c r="E49" s="958"/>
      <c r="F49" s="958"/>
      <c r="G49" s="958"/>
      <c r="H49" s="958"/>
      <c r="I49" s="958"/>
      <c r="J49" s="958"/>
      <c r="K49" s="958"/>
      <c r="L49" s="958"/>
      <c r="M49" s="958"/>
      <c r="N49" s="958"/>
      <c r="O49" s="958"/>
      <c r="P49" s="958"/>
      <c r="Q49" s="958"/>
      <c r="R49" s="958"/>
      <c r="S49" s="958"/>
      <c r="T49" s="958"/>
      <c r="U49" s="958"/>
      <c r="V49" s="958"/>
      <c r="W49" s="958"/>
      <c r="X49" s="958"/>
      <c r="Y49" s="958"/>
      <c r="Z49" s="958"/>
      <c r="AA49" s="958"/>
      <c r="AB49" s="958"/>
      <c r="AC49" s="958"/>
      <c r="AD49" s="958"/>
      <c r="AE49" s="958"/>
      <c r="AF49" s="958"/>
      <c r="AG49" s="958"/>
      <c r="AH49" s="958"/>
      <c r="AI49" s="958"/>
      <c r="AJ49" s="958"/>
      <c r="AK49" s="958"/>
      <c r="AL49" s="958"/>
      <c r="AM49" s="958"/>
      <c r="AN49" s="959"/>
    </row>
    <row r="50" spans="2:40" s="90" customFormat="1" ht="50.1" hidden="1" customHeight="1" x14ac:dyDescent="0.2">
      <c r="B50" s="966" t="s">
        <v>184</v>
      </c>
      <c r="C50" s="967"/>
      <c r="D50" s="967"/>
      <c r="E50" s="967"/>
      <c r="F50" s="967"/>
      <c r="G50" s="967"/>
      <c r="H50" s="967"/>
      <c r="I50" s="967"/>
      <c r="J50" s="967"/>
      <c r="K50" s="967"/>
      <c r="L50" s="967"/>
      <c r="M50" s="967"/>
      <c r="N50" s="967"/>
      <c r="O50" s="967"/>
      <c r="P50" s="967"/>
      <c r="Q50" s="967"/>
      <c r="R50" s="967"/>
      <c r="S50" s="967"/>
      <c r="T50" s="967"/>
      <c r="U50" s="967"/>
      <c r="V50" s="967"/>
      <c r="W50" s="967"/>
      <c r="X50" s="967"/>
      <c r="Y50" s="967"/>
      <c r="Z50" s="967"/>
      <c r="AA50" s="967"/>
      <c r="AB50" s="967"/>
      <c r="AC50" s="967"/>
      <c r="AD50" s="967"/>
      <c r="AE50" s="967"/>
      <c r="AF50" s="967"/>
      <c r="AG50" s="967"/>
      <c r="AH50" s="967"/>
      <c r="AI50" s="967"/>
      <c r="AJ50" s="967"/>
      <c r="AK50" s="967"/>
      <c r="AL50" s="967"/>
      <c r="AM50" s="967"/>
      <c r="AN50" s="968"/>
    </row>
    <row r="51" spans="2:40" s="90" customFormat="1" ht="80.099999999999994" hidden="1" customHeight="1" x14ac:dyDescent="0.2">
      <c r="B51" s="474"/>
      <c r="C51" s="969"/>
      <c r="D51" s="970"/>
      <c r="E51" s="971"/>
      <c r="F51" s="972"/>
      <c r="G51" s="973"/>
      <c r="H51" s="973"/>
      <c r="I51" s="973"/>
      <c r="J51" s="973"/>
      <c r="K51" s="973"/>
      <c r="L51" s="973"/>
      <c r="M51" s="974"/>
      <c r="N51" s="475"/>
      <c r="O51" s="476"/>
      <c r="P51" s="477"/>
      <c r="Q51" s="478"/>
      <c r="R51" s="478"/>
      <c r="S51" s="478"/>
      <c r="T51" s="478"/>
      <c r="U51" s="478"/>
      <c r="V51" s="479"/>
      <c r="W51" s="479"/>
      <c r="X51" s="480"/>
      <c r="Y51" s="481"/>
      <c r="Z51" s="482"/>
      <c r="AA51" s="483"/>
      <c r="AB51" s="483"/>
      <c r="AC51" s="483"/>
      <c r="AD51" s="483"/>
      <c r="AE51" s="484"/>
      <c r="AF51" s="485"/>
      <c r="AG51" s="486"/>
      <c r="AH51" s="483"/>
      <c r="AI51" s="483"/>
      <c r="AJ51" s="485"/>
      <c r="AK51" s="487"/>
      <c r="AL51" s="483"/>
      <c r="AM51" s="483"/>
      <c r="AN51" s="485"/>
    </row>
    <row r="52" spans="2:40" s="90" customFormat="1" ht="50.1" hidden="1" customHeight="1" x14ac:dyDescent="0.2">
      <c r="B52" s="488"/>
      <c r="C52" s="975"/>
      <c r="D52" s="976"/>
      <c r="E52" s="977"/>
      <c r="F52" s="978"/>
      <c r="G52" s="979"/>
      <c r="H52" s="979"/>
      <c r="I52" s="979"/>
      <c r="J52" s="979"/>
      <c r="K52" s="979"/>
      <c r="L52" s="979"/>
      <c r="M52" s="980"/>
      <c r="N52" s="489"/>
      <c r="O52" s="490"/>
      <c r="P52" s="491"/>
      <c r="Q52" s="492"/>
      <c r="R52" s="492"/>
      <c r="S52" s="492"/>
      <c r="T52" s="492"/>
      <c r="U52" s="492"/>
      <c r="V52" s="493"/>
      <c r="W52" s="493"/>
      <c r="X52" s="494"/>
      <c r="Y52" s="495"/>
      <c r="Z52" s="496"/>
      <c r="AA52" s="496"/>
      <c r="AB52" s="497"/>
      <c r="AC52" s="496"/>
      <c r="AD52" s="496"/>
      <c r="AE52" s="496"/>
      <c r="AF52" s="498"/>
      <c r="AG52" s="499"/>
      <c r="AH52" s="496"/>
      <c r="AI52" s="496"/>
      <c r="AJ52" s="500"/>
      <c r="AK52" s="488"/>
      <c r="AL52" s="501"/>
      <c r="AM52" s="501"/>
      <c r="AN52" s="502"/>
    </row>
    <row r="53" spans="2:40" s="117" customFormat="1" ht="50.1" hidden="1" customHeight="1" x14ac:dyDescent="0.25">
      <c r="B53" s="960" t="s">
        <v>162</v>
      </c>
      <c r="C53" s="961"/>
      <c r="D53" s="961"/>
      <c r="E53" s="961"/>
      <c r="F53" s="961"/>
      <c r="G53" s="961"/>
      <c r="H53" s="961"/>
      <c r="I53" s="961"/>
      <c r="J53" s="961"/>
      <c r="K53" s="961"/>
      <c r="L53" s="961"/>
      <c r="M53" s="962"/>
      <c r="N53" s="503">
        <f>SUM(N51:N52)</f>
        <v>0</v>
      </c>
      <c r="O53" s="504">
        <f>SUM(O51:O52)</f>
        <v>0</v>
      </c>
      <c r="P53" s="505">
        <f>SUM(P51:P52)</f>
        <v>0</v>
      </c>
      <c r="Q53" s="505">
        <f>SUM(Q51:Q52)</f>
        <v>0</v>
      </c>
      <c r="R53" s="505"/>
      <c r="S53" s="505">
        <f>SUM(S51:S52)</f>
        <v>0</v>
      </c>
      <c r="T53" s="505"/>
      <c r="U53" s="505"/>
      <c r="V53" s="506">
        <f>SUM(V51:V52)</f>
        <v>0</v>
      </c>
      <c r="W53" s="506"/>
      <c r="X53" s="507">
        <f>SUM(X51:X52)</f>
        <v>0</v>
      </c>
      <c r="Y53" s="508"/>
      <c r="Z53" s="509"/>
      <c r="AA53" s="509"/>
      <c r="AB53" s="510"/>
      <c r="AC53" s="509"/>
      <c r="AD53" s="509"/>
      <c r="AE53" s="509"/>
      <c r="AF53" s="511"/>
      <c r="AG53" s="448">
        <f t="shared" ref="AG53:AN53" si="5">SUM(AG51:AG52)</f>
        <v>0</v>
      </c>
      <c r="AH53" s="512">
        <f t="shared" si="5"/>
        <v>0</v>
      </c>
      <c r="AI53" s="512">
        <f t="shared" si="5"/>
        <v>0</v>
      </c>
      <c r="AJ53" s="512">
        <f t="shared" si="5"/>
        <v>0</v>
      </c>
      <c r="AK53" s="448">
        <f t="shared" si="5"/>
        <v>0</v>
      </c>
      <c r="AL53" s="512">
        <f t="shared" si="5"/>
        <v>0</v>
      </c>
      <c r="AM53" s="512">
        <f t="shared" si="5"/>
        <v>0</v>
      </c>
      <c r="AN53" s="513">
        <f t="shared" si="5"/>
        <v>0</v>
      </c>
    </row>
    <row r="54" spans="2:40" s="90" customFormat="1" ht="156.75" customHeight="1" thickBot="1" x14ac:dyDescent="0.25">
      <c r="B54" s="514">
        <v>11</v>
      </c>
      <c r="C54" s="963" t="s">
        <v>185</v>
      </c>
      <c r="D54" s="964"/>
      <c r="E54" s="965"/>
      <c r="F54" s="948" t="s">
        <v>71</v>
      </c>
      <c r="G54" s="949"/>
      <c r="H54" s="949"/>
      <c r="I54" s="949"/>
      <c r="J54" s="949"/>
      <c r="K54" s="949"/>
      <c r="L54" s="949"/>
      <c r="M54" s="950"/>
      <c r="N54" s="428">
        <v>6</v>
      </c>
      <c r="O54" s="221">
        <f>N54*30</f>
        <v>180</v>
      </c>
      <c r="P54" s="423">
        <f>SUM(Q54:W54)</f>
        <v>90</v>
      </c>
      <c r="Q54" s="221">
        <v>36</v>
      </c>
      <c r="R54" s="221"/>
      <c r="S54" s="221">
        <v>18</v>
      </c>
      <c r="T54" s="221"/>
      <c r="U54" s="221">
        <v>36</v>
      </c>
      <c r="V54" s="221"/>
      <c r="W54" s="221"/>
      <c r="X54" s="222">
        <f>O54-P54</f>
        <v>90</v>
      </c>
      <c r="Y54" s="371">
        <v>5</v>
      </c>
      <c r="Z54" s="467"/>
      <c r="AA54" s="467">
        <v>5</v>
      </c>
      <c r="AB54" s="467"/>
      <c r="AC54" s="467"/>
      <c r="AD54" s="467"/>
      <c r="AE54" s="468"/>
      <c r="AF54" s="372"/>
      <c r="AG54" s="423">
        <f>SUM(AH54:AJ54)</f>
        <v>5</v>
      </c>
      <c r="AH54" s="221">
        <v>2</v>
      </c>
      <c r="AI54" s="221">
        <v>1</v>
      </c>
      <c r="AJ54" s="222">
        <v>2</v>
      </c>
      <c r="AK54" s="221"/>
      <c r="AL54" s="221"/>
      <c r="AM54" s="221"/>
      <c r="AN54" s="222"/>
    </row>
    <row r="55" spans="2:40" s="90" customFormat="1" ht="160.5" customHeight="1" thickBot="1" x14ac:dyDescent="0.25">
      <c r="B55" s="514">
        <v>12</v>
      </c>
      <c r="C55" s="963" t="s">
        <v>186</v>
      </c>
      <c r="D55" s="964"/>
      <c r="E55" s="965"/>
      <c r="F55" s="948" t="s">
        <v>71</v>
      </c>
      <c r="G55" s="949"/>
      <c r="H55" s="949"/>
      <c r="I55" s="949"/>
      <c r="J55" s="949"/>
      <c r="K55" s="949"/>
      <c r="L55" s="949"/>
      <c r="M55" s="950"/>
      <c r="N55" s="428">
        <v>1</v>
      </c>
      <c r="O55" s="221">
        <f>N55*30</f>
        <v>30</v>
      </c>
      <c r="P55" s="423"/>
      <c r="Q55" s="221"/>
      <c r="R55" s="221"/>
      <c r="S55" s="221"/>
      <c r="T55" s="221"/>
      <c r="U55" s="221"/>
      <c r="V55" s="221"/>
      <c r="W55" s="221"/>
      <c r="X55" s="222">
        <f>O55-P55</f>
        <v>30</v>
      </c>
      <c r="Y55" s="218"/>
      <c r="Z55" s="224">
        <v>5</v>
      </c>
      <c r="AA55" s="224"/>
      <c r="AB55" s="224"/>
      <c r="AC55" s="224">
        <v>5</v>
      </c>
      <c r="AD55" s="224"/>
      <c r="AE55" s="414"/>
      <c r="AF55" s="447"/>
      <c r="AG55" s="423"/>
      <c r="AH55" s="221"/>
      <c r="AI55" s="221"/>
      <c r="AJ55" s="222"/>
      <c r="AK55" s="221"/>
      <c r="AL55" s="221"/>
      <c r="AM55" s="221"/>
      <c r="AN55" s="222"/>
    </row>
    <row r="56" spans="2:40" s="90" customFormat="1" ht="167.25" customHeight="1" thickBot="1" x14ac:dyDescent="0.25">
      <c r="B56" s="446">
        <v>13</v>
      </c>
      <c r="C56" s="963" t="s">
        <v>187</v>
      </c>
      <c r="D56" s="964"/>
      <c r="E56" s="965"/>
      <c r="F56" s="948" t="s">
        <v>71</v>
      </c>
      <c r="G56" s="949"/>
      <c r="H56" s="949"/>
      <c r="I56" s="949"/>
      <c r="J56" s="949"/>
      <c r="K56" s="949"/>
      <c r="L56" s="949"/>
      <c r="M56" s="950"/>
      <c r="N56" s="428">
        <v>5</v>
      </c>
      <c r="O56" s="221">
        <f>N56*30</f>
        <v>150</v>
      </c>
      <c r="P56" s="423">
        <f>SUM(Q56:W56)</f>
        <v>72</v>
      </c>
      <c r="Q56" s="221">
        <v>36</v>
      </c>
      <c r="R56" s="221"/>
      <c r="S56" s="221">
        <v>36</v>
      </c>
      <c r="T56" s="221"/>
      <c r="U56" s="221"/>
      <c r="V56" s="221"/>
      <c r="W56" s="221"/>
      <c r="X56" s="222">
        <f>O56-P56</f>
        <v>78</v>
      </c>
      <c r="Y56" s="218">
        <v>6</v>
      </c>
      <c r="Z56" s="224"/>
      <c r="AA56" s="224">
        <v>6</v>
      </c>
      <c r="AB56" s="224"/>
      <c r="AC56" s="224"/>
      <c r="AD56" s="224">
        <v>6</v>
      </c>
      <c r="AE56" s="414"/>
      <c r="AF56" s="447"/>
      <c r="AG56" s="423"/>
      <c r="AH56" s="221"/>
      <c r="AI56" s="221"/>
      <c r="AJ56" s="222"/>
      <c r="AK56" s="428">
        <f>SUM(AL56:AN56)</f>
        <v>4</v>
      </c>
      <c r="AL56" s="221">
        <v>2</v>
      </c>
      <c r="AM56" s="221">
        <v>2</v>
      </c>
      <c r="AN56" s="222"/>
    </row>
    <row r="57" spans="2:40" s="117" customFormat="1" ht="51.75" customHeight="1" thickBot="1" x14ac:dyDescent="0.3">
      <c r="B57" s="953" t="s">
        <v>162</v>
      </c>
      <c r="C57" s="954"/>
      <c r="D57" s="954"/>
      <c r="E57" s="954"/>
      <c r="F57" s="954"/>
      <c r="G57" s="954"/>
      <c r="H57" s="954"/>
      <c r="I57" s="954"/>
      <c r="J57" s="954"/>
      <c r="K57" s="954"/>
      <c r="L57" s="954"/>
      <c r="M57" s="955"/>
      <c r="N57" s="401">
        <f>SUM(N54:N56)</f>
        <v>12</v>
      </c>
      <c r="O57" s="401">
        <f>SUM(O54:O56)</f>
        <v>360</v>
      </c>
      <c r="P57" s="401">
        <f>SUM(P54:P56)</f>
        <v>162</v>
      </c>
      <c r="Q57" s="401">
        <f>SUM(Q54:Q56)</f>
        <v>72</v>
      </c>
      <c r="R57" s="401"/>
      <c r="S57" s="401">
        <f>SUM(S54:S56)</f>
        <v>54</v>
      </c>
      <c r="T57" s="401"/>
      <c r="U57" s="401">
        <f>SUM(U54:U56)</f>
        <v>36</v>
      </c>
      <c r="V57" s="401"/>
      <c r="W57" s="401"/>
      <c r="X57" s="401">
        <f>SUM(X54:X56)</f>
        <v>198</v>
      </c>
      <c r="Y57" s="407">
        <f>COUNT(Y54:Y56)</f>
        <v>2</v>
      </c>
      <c r="Z57" s="408">
        <f>COUNT(Z54:Z56)</f>
        <v>1</v>
      </c>
      <c r="AA57" s="408">
        <f>COUNT(AA54:AA56)</f>
        <v>2</v>
      </c>
      <c r="AB57" s="409"/>
      <c r="AC57" s="408">
        <f>COUNT(AC54:AC56)</f>
        <v>1</v>
      </c>
      <c r="AD57" s="408">
        <f>COUNT(AD54:AD56)</f>
        <v>1</v>
      </c>
      <c r="AE57" s="408"/>
      <c r="AF57" s="410"/>
      <c r="AG57" s="411">
        <f>SUM(AG54:AG56)</f>
        <v>5</v>
      </c>
      <c r="AH57" s="411">
        <f t="shared" ref="AH57:AM57" si="6">SUM(AH54:AH56)</f>
        <v>2</v>
      </c>
      <c r="AI57" s="411">
        <f t="shared" si="6"/>
        <v>1</v>
      </c>
      <c r="AJ57" s="409">
        <f t="shared" si="6"/>
        <v>2</v>
      </c>
      <c r="AK57" s="407">
        <f t="shared" si="6"/>
        <v>4</v>
      </c>
      <c r="AL57" s="408">
        <f t="shared" si="6"/>
        <v>2</v>
      </c>
      <c r="AM57" s="408">
        <f t="shared" si="6"/>
        <v>2</v>
      </c>
      <c r="AN57" s="410"/>
    </row>
    <row r="58" spans="2:40" s="90" customFormat="1" ht="50.1" customHeight="1" thickBot="1" x14ac:dyDescent="0.25">
      <c r="B58" s="957" t="s">
        <v>188</v>
      </c>
      <c r="C58" s="958"/>
      <c r="D58" s="958"/>
      <c r="E58" s="958"/>
      <c r="F58" s="958"/>
      <c r="G58" s="958"/>
      <c r="H58" s="958"/>
      <c r="I58" s="958"/>
      <c r="J58" s="958"/>
      <c r="K58" s="958"/>
      <c r="L58" s="958"/>
      <c r="M58" s="958"/>
      <c r="N58" s="958"/>
      <c r="O58" s="958"/>
      <c r="P58" s="958"/>
      <c r="Q58" s="958"/>
      <c r="R58" s="958"/>
      <c r="S58" s="958"/>
      <c r="T58" s="958"/>
      <c r="U58" s="958"/>
      <c r="V58" s="958"/>
      <c r="W58" s="958"/>
      <c r="X58" s="958"/>
      <c r="Y58" s="958"/>
      <c r="Z58" s="958"/>
      <c r="AA58" s="958"/>
      <c r="AB58" s="958"/>
      <c r="AC58" s="958"/>
      <c r="AD58" s="958"/>
      <c r="AE58" s="958"/>
      <c r="AF58" s="958"/>
      <c r="AG58" s="958"/>
      <c r="AH58" s="958"/>
      <c r="AI58" s="958"/>
      <c r="AJ58" s="958"/>
      <c r="AK58" s="958"/>
      <c r="AL58" s="958"/>
      <c r="AM58" s="958"/>
      <c r="AN58" s="959"/>
    </row>
    <row r="59" spans="2:40" s="90" customFormat="1" ht="138" customHeight="1" thickBot="1" x14ac:dyDescent="0.25">
      <c r="B59" s="446">
        <v>14</v>
      </c>
      <c r="C59" s="945" t="s">
        <v>266</v>
      </c>
      <c r="D59" s="946"/>
      <c r="E59" s="947"/>
      <c r="F59" s="948"/>
      <c r="G59" s="949"/>
      <c r="H59" s="949"/>
      <c r="I59" s="949"/>
      <c r="J59" s="949"/>
      <c r="K59" s="949"/>
      <c r="L59" s="949"/>
      <c r="M59" s="950"/>
      <c r="N59" s="428"/>
      <c r="O59" s="221"/>
      <c r="P59" s="423"/>
      <c r="Q59" s="221"/>
      <c r="R59" s="221"/>
      <c r="S59" s="221"/>
      <c r="T59" s="221"/>
      <c r="U59" s="221"/>
      <c r="V59" s="221"/>
      <c r="W59" s="221"/>
      <c r="X59" s="222"/>
      <c r="Y59" s="218"/>
      <c r="Z59" s="224"/>
      <c r="AA59" s="224"/>
      <c r="AB59" s="224"/>
      <c r="AC59" s="224"/>
      <c r="AD59" s="224"/>
      <c r="AE59" s="414"/>
      <c r="AF59" s="447"/>
      <c r="AG59" s="423"/>
      <c r="AH59" s="221"/>
      <c r="AI59" s="221"/>
      <c r="AJ59" s="222"/>
      <c r="AK59" s="428"/>
      <c r="AL59" s="221"/>
      <c r="AM59" s="221"/>
      <c r="AN59" s="222"/>
    </row>
    <row r="60" spans="2:40" s="90" customFormat="1" ht="155.25" customHeight="1" thickBot="1" x14ac:dyDescent="0.25">
      <c r="B60" s="446">
        <v>14</v>
      </c>
      <c r="C60" s="1258" t="s">
        <v>273</v>
      </c>
      <c r="D60" s="1259"/>
      <c r="E60" s="449">
        <v>25</v>
      </c>
      <c r="F60" s="948" t="s">
        <v>71</v>
      </c>
      <c r="G60" s="949"/>
      <c r="H60" s="949"/>
      <c r="I60" s="949"/>
      <c r="J60" s="949"/>
      <c r="K60" s="949"/>
      <c r="L60" s="949"/>
      <c r="M60" s="950"/>
      <c r="N60" s="428">
        <v>2</v>
      </c>
      <c r="O60" s="221">
        <f>N60*30</f>
        <v>60</v>
      </c>
      <c r="P60" s="423">
        <f>SUM(Q60:W60)</f>
        <v>36</v>
      </c>
      <c r="Q60" s="221">
        <v>18</v>
      </c>
      <c r="R60" s="221"/>
      <c r="S60" s="221"/>
      <c r="T60" s="221"/>
      <c r="U60" s="221">
        <v>18</v>
      </c>
      <c r="V60" s="221"/>
      <c r="W60" s="221"/>
      <c r="X60" s="222">
        <f>O60-P60</f>
        <v>24</v>
      </c>
      <c r="Y60" s="218"/>
      <c r="Z60" s="224">
        <v>5</v>
      </c>
      <c r="AA60" s="224">
        <v>5</v>
      </c>
      <c r="AB60" s="224"/>
      <c r="AC60" s="224"/>
      <c r="AD60" s="224"/>
      <c r="AE60" s="414">
        <v>5</v>
      </c>
      <c r="AF60" s="447"/>
      <c r="AG60" s="423">
        <f>SUM(AH60:AJ60)</f>
        <v>2</v>
      </c>
      <c r="AH60" s="221">
        <v>1</v>
      </c>
      <c r="AI60" s="221"/>
      <c r="AJ60" s="222">
        <v>1</v>
      </c>
      <c r="AK60" s="428"/>
      <c r="AL60" s="221"/>
      <c r="AM60" s="221"/>
      <c r="AN60" s="222"/>
    </row>
    <row r="61" spans="2:40" s="90" customFormat="1" ht="112.5" customHeight="1" thickBot="1" x14ac:dyDescent="0.25">
      <c r="B61" s="446">
        <v>15</v>
      </c>
      <c r="C61" s="945" t="s">
        <v>267</v>
      </c>
      <c r="D61" s="946"/>
      <c r="E61" s="947"/>
      <c r="F61" s="948"/>
      <c r="G61" s="949"/>
      <c r="H61" s="949"/>
      <c r="I61" s="949"/>
      <c r="J61" s="949"/>
      <c r="K61" s="949"/>
      <c r="L61" s="949"/>
      <c r="M61" s="950"/>
      <c r="N61" s="428"/>
      <c r="O61" s="221"/>
      <c r="P61" s="423"/>
      <c r="Q61" s="221"/>
      <c r="R61" s="221"/>
      <c r="S61" s="221"/>
      <c r="T61" s="221"/>
      <c r="U61" s="221"/>
      <c r="V61" s="221"/>
      <c r="W61" s="221"/>
      <c r="X61" s="222"/>
      <c r="Y61" s="218"/>
      <c r="Z61" s="224"/>
      <c r="AA61" s="224"/>
      <c r="AB61" s="224"/>
      <c r="AC61" s="224"/>
      <c r="AD61" s="224"/>
      <c r="AE61" s="414"/>
      <c r="AF61" s="447"/>
      <c r="AG61" s="423"/>
      <c r="AH61" s="221"/>
      <c r="AI61" s="221"/>
      <c r="AJ61" s="222"/>
      <c r="AK61" s="428"/>
      <c r="AL61" s="221"/>
      <c r="AM61" s="221"/>
      <c r="AN61" s="222"/>
    </row>
    <row r="62" spans="2:40" s="90" customFormat="1" ht="159.75" customHeight="1" thickBot="1" x14ac:dyDescent="0.25">
      <c r="B62" s="446">
        <v>15</v>
      </c>
      <c r="C62" s="1258" t="s">
        <v>274</v>
      </c>
      <c r="D62" s="1259"/>
      <c r="E62" s="449">
        <v>25</v>
      </c>
      <c r="F62" s="948" t="s">
        <v>71</v>
      </c>
      <c r="G62" s="949"/>
      <c r="H62" s="949"/>
      <c r="I62" s="949"/>
      <c r="J62" s="949"/>
      <c r="K62" s="949"/>
      <c r="L62" s="949"/>
      <c r="M62" s="950"/>
      <c r="N62" s="428">
        <v>5</v>
      </c>
      <c r="O62" s="221">
        <f>N62*30</f>
        <v>150</v>
      </c>
      <c r="P62" s="423">
        <f>SUM(Q62:W62)</f>
        <v>90</v>
      </c>
      <c r="Q62" s="221">
        <v>54</v>
      </c>
      <c r="R62" s="221"/>
      <c r="S62" s="221">
        <v>36</v>
      </c>
      <c r="T62" s="221"/>
      <c r="U62" s="221"/>
      <c r="V62" s="221"/>
      <c r="W62" s="221"/>
      <c r="X62" s="222">
        <f>O62-P62</f>
        <v>60</v>
      </c>
      <c r="Y62" s="218"/>
      <c r="Z62" s="224">
        <v>6</v>
      </c>
      <c r="AA62" s="224">
        <v>6</v>
      </c>
      <c r="AB62" s="224"/>
      <c r="AC62" s="224"/>
      <c r="AD62" s="224"/>
      <c r="AE62" s="414">
        <v>6</v>
      </c>
      <c r="AF62" s="447"/>
      <c r="AG62" s="423"/>
      <c r="AH62" s="221"/>
      <c r="AI62" s="221"/>
      <c r="AJ62" s="222"/>
      <c r="AK62" s="428">
        <f>SUM(AL62:AN62)</f>
        <v>5</v>
      </c>
      <c r="AL62" s="221">
        <v>3</v>
      </c>
      <c r="AM62" s="221">
        <v>2</v>
      </c>
      <c r="AN62" s="222"/>
    </row>
    <row r="63" spans="2:40" s="117" customFormat="1" ht="50.1" customHeight="1" thickBot="1" x14ac:dyDescent="0.3">
      <c r="B63" s="953" t="s">
        <v>162</v>
      </c>
      <c r="C63" s="954"/>
      <c r="D63" s="954"/>
      <c r="E63" s="954"/>
      <c r="F63" s="954"/>
      <c r="G63" s="954"/>
      <c r="H63" s="954"/>
      <c r="I63" s="954"/>
      <c r="J63" s="954"/>
      <c r="K63" s="954"/>
      <c r="L63" s="954"/>
      <c r="M63" s="955"/>
      <c r="N63" s="401">
        <f>SUM(N60:N62)</f>
        <v>7</v>
      </c>
      <c r="O63" s="401">
        <f>SUM(O60:O62)</f>
        <v>210</v>
      </c>
      <c r="P63" s="401">
        <f t="shared" ref="P63:Q63" si="7">SUM(P60:P62)</f>
        <v>126</v>
      </c>
      <c r="Q63" s="401">
        <f t="shared" si="7"/>
        <v>72</v>
      </c>
      <c r="R63" s="401"/>
      <c r="S63" s="401">
        <f>SUM(S60:S62)</f>
        <v>36</v>
      </c>
      <c r="T63" s="401"/>
      <c r="U63" s="401">
        <f>SUM(U60:U62)</f>
        <v>18</v>
      </c>
      <c r="V63" s="401"/>
      <c r="W63" s="401"/>
      <c r="X63" s="401">
        <f>SUM(X60:X62)</f>
        <v>84</v>
      </c>
      <c r="Y63" s="515"/>
      <c r="Z63" s="515">
        <f>COUNT(Z60:Z62)</f>
        <v>2</v>
      </c>
      <c r="AA63" s="516">
        <f>COUNT(AA60:AA62)</f>
        <v>2</v>
      </c>
      <c r="AB63" s="516"/>
      <c r="AC63" s="516"/>
      <c r="AD63" s="516"/>
      <c r="AE63" s="517">
        <f>COUNT(AE60:AE62)</f>
        <v>2</v>
      </c>
      <c r="AF63" s="410"/>
      <c r="AG63" s="518">
        <f>SUM(AG59:AG62)</f>
        <v>2</v>
      </c>
      <c r="AH63" s="518">
        <f>SUM(AH59:AH62)</f>
        <v>1</v>
      </c>
      <c r="AI63" s="518"/>
      <c r="AJ63" s="518">
        <f>SUM(AJ59:AJ62)</f>
        <v>1</v>
      </c>
      <c r="AK63" s="518">
        <f>SUM(AK59:AK62)</f>
        <v>5</v>
      </c>
      <c r="AL63" s="518">
        <f>SUM(AL59:AL62)</f>
        <v>3</v>
      </c>
      <c r="AM63" s="519">
        <f>SUM(AM59:AM62)</f>
        <v>2</v>
      </c>
      <c r="AN63" s="520"/>
    </row>
    <row r="64" spans="2:40" s="90" customFormat="1" ht="50.1" customHeight="1" thickBot="1" x14ac:dyDescent="0.25">
      <c r="B64" s="956" t="s">
        <v>189</v>
      </c>
      <c r="C64" s="956"/>
      <c r="D64" s="956"/>
      <c r="E64" s="956"/>
      <c r="F64" s="956"/>
      <c r="G64" s="956"/>
      <c r="H64" s="956"/>
      <c r="I64" s="956"/>
      <c r="J64" s="956"/>
      <c r="K64" s="956"/>
      <c r="L64" s="956"/>
      <c r="M64" s="956"/>
      <c r="N64" s="521">
        <f>N43+N39+N47+N57+N63</f>
        <v>57.5</v>
      </c>
      <c r="O64" s="522">
        <f>O43+O39+O47+O57+O63</f>
        <v>1725</v>
      </c>
      <c r="P64" s="522">
        <f>P43+P39+P47+P57+P63</f>
        <v>900</v>
      </c>
      <c r="Q64" s="522">
        <f>Q43+Q39+Q47+Q57+Q63</f>
        <v>414</v>
      </c>
      <c r="R64" s="522"/>
      <c r="S64" s="522">
        <f>S43+S39+S47+S57+S63</f>
        <v>288</v>
      </c>
      <c r="T64" s="522"/>
      <c r="U64" s="522">
        <f>U43+U39+U47+U57+U63</f>
        <v>198</v>
      </c>
      <c r="V64" s="522"/>
      <c r="W64" s="522"/>
      <c r="X64" s="522">
        <f t="shared" ref="X64:AF64" si="8">X43+X39+X47+X57+X63</f>
        <v>825</v>
      </c>
      <c r="Y64" s="523">
        <f t="shared" si="8"/>
        <v>6</v>
      </c>
      <c r="Z64" s="523">
        <f>Z43+Z39+Z47+Z57+Z63</f>
        <v>9</v>
      </c>
      <c r="AA64" s="523">
        <f t="shared" si="8"/>
        <v>12</v>
      </c>
      <c r="AB64" s="523">
        <f t="shared" si="8"/>
        <v>1</v>
      </c>
      <c r="AC64" s="523">
        <f t="shared" si="8"/>
        <v>1</v>
      </c>
      <c r="AD64" s="523">
        <f t="shared" si="8"/>
        <v>6</v>
      </c>
      <c r="AE64" s="523">
        <f t="shared" si="8"/>
        <v>3</v>
      </c>
      <c r="AF64" s="523">
        <f t="shared" si="8"/>
        <v>1</v>
      </c>
      <c r="AG64" s="523">
        <f t="shared" ref="AG64:AN64" si="9">AG43+AG39+AG47+AG57+AG63</f>
        <v>23</v>
      </c>
      <c r="AH64" s="523">
        <f t="shared" si="9"/>
        <v>10</v>
      </c>
      <c r="AI64" s="523">
        <f t="shared" si="9"/>
        <v>6</v>
      </c>
      <c r="AJ64" s="523">
        <f t="shared" si="9"/>
        <v>7</v>
      </c>
      <c r="AK64" s="523">
        <f t="shared" si="9"/>
        <v>27</v>
      </c>
      <c r="AL64" s="523">
        <f t="shared" si="9"/>
        <v>13</v>
      </c>
      <c r="AM64" s="523">
        <f t="shared" si="9"/>
        <v>10</v>
      </c>
      <c r="AN64" s="524">
        <f t="shared" si="9"/>
        <v>4</v>
      </c>
    </row>
    <row r="65" spans="2:40" s="90" customFormat="1" ht="52.5" customHeight="1" thickBot="1" x14ac:dyDescent="0.25">
      <c r="B65" s="525"/>
      <c r="C65" s="525"/>
      <c r="D65" s="525"/>
      <c r="E65" s="525"/>
      <c r="F65" s="525"/>
      <c r="G65" s="525"/>
      <c r="H65" s="272"/>
      <c r="I65" s="272"/>
      <c r="J65" s="273"/>
      <c r="K65" s="933" t="s">
        <v>190</v>
      </c>
      <c r="L65" s="934"/>
      <c r="M65" s="935"/>
      <c r="N65" s="942" t="s">
        <v>126</v>
      </c>
      <c r="O65" s="943"/>
      <c r="P65" s="943"/>
      <c r="Q65" s="943"/>
      <c r="R65" s="943"/>
      <c r="S65" s="943"/>
      <c r="T65" s="943"/>
      <c r="U65" s="943"/>
      <c r="V65" s="943"/>
      <c r="W65" s="943"/>
      <c r="X65" s="944"/>
      <c r="Y65" s="526">
        <f>Y64</f>
        <v>6</v>
      </c>
      <c r="Z65" s="527"/>
      <c r="AA65" s="527"/>
      <c r="AB65" s="527"/>
      <c r="AC65" s="527"/>
      <c r="AD65" s="527"/>
      <c r="AE65" s="527"/>
      <c r="AF65" s="527"/>
      <c r="AG65" s="527">
        <f>COUNTIF(Y31:Y38,"=5")+COUNTIF(Y42:Y42,"=5")+COUNTIF(Y46:Y46,"=5")+COUNTIF(Y54:Y56,"=5")+COUNTIF(Y61:Y62,"=5")</f>
        <v>3</v>
      </c>
      <c r="AH65" s="527"/>
      <c r="AI65" s="527"/>
      <c r="AJ65" s="527"/>
      <c r="AK65" s="527">
        <f>COUNTIF(Y31:Y38,"=6")+COUNTIF(Y42:Y42,"=6")+COUNTIF(Y46:Y46,"=6")+COUNTIF(Y54:Y56,"=6")+COUNTIF(Y59:Y62,"=6")</f>
        <v>3</v>
      </c>
      <c r="AL65" s="527"/>
      <c r="AM65" s="527"/>
      <c r="AN65" s="528"/>
    </row>
    <row r="66" spans="2:40" s="90" customFormat="1" ht="50.25" customHeight="1" thickBot="1" x14ac:dyDescent="0.25">
      <c r="B66" s="271"/>
      <c r="C66" s="529" t="s">
        <v>127</v>
      </c>
      <c r="D66" s="530"/>
      <c r="E66" s="530"/>
      <c r="F66" s="531"/>
      <c r="G66" s="531"/>
      <c r="H66" s="272"/>
      <c r="I66" s="272"/>
      <c r="J66" s="272"/>
      <c r="K66" s="936"/>
      <c r="L66" s="937"/>
      <c r="M66" s="938"/>
      <c r="N66" s="919" t="s">
        <v>128</v>
      </c>
      <c r="O66" s="920"/>
      <c r="P66" s="920"/>
      <c r="Q66" s="920"/>
      <c r="R66" s="920"/>
      <c r="S66" s="920"/>
      <c r="T66" s="920"/>
      <c r="U66" s="920"/>
      <c r="V66" s="920"/>
      <c r="W66" s="920"/>
      <c r="X66" s="921"/>
      <c r="Y66" s="532"/>
      <c r="Z66" s="522">
        <f>Z64</f>
        <v>9</v>
      </c>
      <c r="AA66" s="522"/>
      <c r="AB66" s="522"/>
      <c r="AC66" s="522"/>
      <c r="AD66" s="522"/>
      <c r="AE66" s="522"/>
      <c r="AF66" s="522"/>
      <c r="AG66" s="522">
        <f>COUNTIF(Z31:Z38,"=5")+COUNTIF(Z42:Z42,"=5")+COUNTIF(Z46:Z46,"=5")+COUNTIF(Z54:Z56,"=5")+COUNTIF(Z59:Z62,"=5")</f>
        <v>4</v>
      </c>
      <c r="AH66" s="522"/>
      <c r="AI66" s="522"/>
      <c r="AJ66" s="522"/>
      <c r="AK66" s="522">
        <f>COUNTIF(Z31:Z38,"=6")+COUNTIF(Z42:Z42,"=6")+COUNTIF(Z46:Z46,"=6")+COUNTIF(Z54:Z56,"=6")+COUNTIF(Z60:Z62,"=6")</f>
        <v>5</v>
      </c>
      <c r="AL66" s="522"/>
      <c r="AM66" s="522"/>
      <c r="AN66" s="533"/>
    </row>
    <row r="67" spans="2:40" s="90" customFormat="1" ht="52.5" customHeight="1" thickBot="1" x14ac:dyDescent="0.25">
      <c r="B67" s="271"/>
      <c r="C67" s="529" t="s">
        <v>129</v>
      </c>
      <c r="D67" s="534"/>
      <c r="E67" s="305"/>
      <c r="F67" s="531"/>
      <c r="G67" s="531"/>
      <c r="H67" s="272"/>
      <c r="I67" s="272"/>
      <c r="J67" s="272"/>
      <c r="K67" s="936"/>
      <c r="L67" s="937"/>
      <c r="M67" s="938"/>
      <c r="N67" s="919" t="s">
        <v>130</v>
      </c>
      <c r="O67" s="920"/>
      <c r="P67" s="920"/>
      <c r="Q67" s="920"/>
      <c r="R67" s="920"/>
      <c r="S67" s="920"/>
      <c r="T67" s="920"/>
      <c r="U67" s="920"/>
      <c r="V67" s="920"/>
      <c r="W67" s="920"/>
      <c r="X67" s="921"/>
      <c r="Y67" s="532"/>
      <c r="Z67" s="522"/>
      <c r="AA67" s="522">
        <f>AA64</f>
        <v>12</v>
      </c>
      <c r="AB67" s="522"/>
      <c r="AC67" s="522"/>
      <c r="AD67" s="522"/>
      <c r="AE67" s="522"/>
      <c r="AF67" s="522"/>
      <c r="AG67" s="522">
        <f>COUNTIF(AA31:AA38,"=5")+COUNTIF(AA42:AA42,"=5")+COUNTIF(AA46:AA46,"=5")+COUNTIF(AA54:AA56,"=5")+COUNTIF(AA59:AA62,"=5")</f>
        <v>6</v>
      </c>
      <c r="AH67" s="522"/>
      <c r="AI67" s="522"/>
      <c r="AJ67" s="522"/>
      <c r="AK67" s="522">
        <f>COUNTIF(AA31:AA38,"=6")+COUNTIF(AA42:AA42,"=6")+COUNTIF(AA46:AA46,"=6")+COUNTIF(AA54:AA56,"=6")+COUNTIF(AA59:AA62,"=6")</f>
        <v>6</v>
      </c>
      <c r="AL67" s="522"/>
      <c r="AM67" s="522"/>
      <c r="AN67" s="533"/>
    </row>
    <row r="68" spans="2:40" s="90" customFormat="1" ht="54.75" customHeight="1" thickBot="1" x14ac:dyDescent="0.25">
      <c r="B68" s="271"/>
      <c r="C68" s="767" t="s">
        <v>131</v>
      </c>
      <c r="D68" s="767"/>
      <c r="E68" s="305"/>
      <c r="F68" s="531"/>
      <c r="G68" s="531"/>
      <c r="H68" s="272"/>
      <c r="I68" s="272"/>
      <c r="J68" s="272"/>
      <c r="K68" s="936"/>
      <c r="L68" s="937"/>
      <c r="M68" s="938"/>
      <c r="N68" s="919" t="s">
        <v>132</v>
      </c>
      <c r="O68" s="920"/>
      <c r="P68" s="920"/>
      <c r="Q68" s="920"/>
      <c r="R68" s="920"/>
      <c r="S68" s="920"/>
      <c r="T68" s="920"/>
      <c r="U68" s="920"/>
      <c r="V68" s="920"/>
      <c r="W68" s="920"/>
      <c r="X68" s="921"/>
      <c r="Y68" s="532"/>
      <c r="Z68" s="522"/>
      <c r="AA68" s="522"/>
      <c r="AB68" s="522">
        <f>AB64</f>
        <v>1</v>
      </c>
      <c r="AC68" s="522"/>
      <c r="AD68" s="522"/>
      <c r="AE68" s="522"/>
      <c r="AF68" s="522"/>
      <c r="AG68" s="522"/>
      <c r="AH68" s="522"/>
      <c r="AI68" s="522"/>
      <c r="AJ68" s="522"/>
      <c r="AK68" s="522">
        <f>COUNTIF(AB31:AB38,"=6")+COUNTIF(AB42:AB42,"=6")+COUNTIF(AB46:AB46,"=6")+COUNTIF(AB54:AB56,"=6")+COUNTIF(AB61:AB62,"=6")</f>
        <v>1</v>
      </c>
      <c r="AL68" s="522"/>
      <c r="AM68" s="522"/>
      <c r="AN68" s="533"/>
    </row>
    <row r="69" spans="2:40" s="90" customFormat="1" ht="57" customHeight="1" thickBot="1" x14ac:dyDescent="0.45">
      <c r="B69" s="271"/>
      <c r="C69" s="767" t="s">
        <v>133</v>
      </c>
      <c r="D69" s="767"/>
      <c r="E69" s="305"/>
      <c r="F69" s="531"/>
      <c r="G69" s="531"/>
      <c r="H69" s="286"/>
      <c r="I69" s="286"/>
      <c r="J69" s="286"/>
      <c r="K69" s="936"/>
      <c r="L69" s="937"/>
      <c r="M69" s="938"/>
      <c r="N69" s="919" t="s">
        <v>134</v>
      </c>
      <c r="O69" s="920"/>
      <c r="P69" s="920"/>
      <c r="Q69" s="920"/>
      <c r="R69" s="920"/>
      <c r="S69" s="920"/>
      <c r="T69" s="920"/>
      <c r="U69" s="920"/>
      <c r="V69" s="920"/>
      <c r="W69" s="920"/>
      <c r="X69" s="921"/>
      <c r="Y69" s="532"/>
      <c r="Z69" s="522"/>
      <c r="AA69" s="522"/>
      <c r="AB69" s="522"/>
      <c r="AC69" s="522">
        <f>AC64</f>
        <v>1</v>
      </c>
      <c r="AD69" s="522"/>
      <c r="AE69" s="522"/>
      <c r="AF69" s="522"/>
      <c r="AG69" s="522">
        <f>COUNTIF(AC31:AC38,"=5")+COUNTIF(AC42:AC42,"=5")+COUNTIF(AC46:AC46,"=5")+COUNTIF(AC54:AC56,"=5")+COUNTIF(AC59:AC62,"=5")</f>
        <v>1</v>
      </c>
      <c r="AH69" s="522"/>
      <c r="AI69" s="522"/>
      <c r="AJ69" s="522"/>
      <c r="AK69" s="522"/>
      <c r="AL69" s="522"/>
      <c r="AM69" s="522"/>
      <c r="AN69" s="533"/>
    </row>
    <row r="70" spans="2:40" s="90" customFormat="1" ht="52.5" customHeight="1" thickBot="1" x14ac:dyDescent="0.25">
      <c r="B70" s="271"/>
      <c r="C70" s="767" t="s">
        <v>135</v>
      </c>
      <c r="D70" s="767"/>
      <c r="E70" s="767"/>
      <c r="F70" s="767"/>
      <c r="G70" s="767"/>
      <c r="H70" s="272"/>
      <c r="I70" s="272"/>
      <c r="J70" s="272"/>
      <c r="K70" s="936"/>
      <c r="L70" s="937"/>
      <c r="M70" s="938"/>
      <c r="N70" s="919" t="s">
        <v>45</v>
      </c>
      <c r="O70" s="920"/>
      <c r="P70" s="920"/>
      <c r="Q70" s="920"/>
      <c r="R70" s="920"/>
      <c r="S70" s="920"/>
      <c r="T70" s="920"/>
      <c r="U70" s="920"/>
      <c r="V70" s="920"/>
      <c r="W70" s="920"/>
      <c r="X70" s="921"/>
      <c r="Y70" s="532"/>
      <c r="Z70" s="522"/>
      <c r="AA70" s="522"/>
      <c r="AB70" s="522"/>
      <c r="AC70" s="522"/>
      <c r="AD70" s="522">
        <f>AD64</f>
        <v>6</v>
      </c>
      <c r="AE70" s="522"/>
      <c r="AF70" s="522"/>
      <c r="AG70" s="522">
        <f>COUNTIF(AD31:AD38,"=5")+COUNTIF(AD42:AD42,"=5")+COUNTIF(AD46:AD46,"=5")+COUNTIF(AD54:AD56,"=5")+COUNTIF(AD59:AD62,"=5")</f>
        <v>2</v>
      </c>
      <c r="AH70" s="522"/>
      <c r="AI70" s="522"/>
      <c r="AJ70" s="522"/>
      <c r="AK70" s="522">
        <f>COUNTIF(AD31:AD38,"=6")+COUNTIF(AD42:AD42,"=6")+COUNTIF(AD46:AD46,"=6")+COUNTIF(AD54:AD56,"=6")+COUNTIF(AD61:AD62,"=6")</f>
        <v>4</v>
      </c>
      <c r="AL70" s="522"/>
      <c r="AM70" s="522"/>
      <c r="AN70" s="533"/>
    </row>
    <row r="71" spans="2:40" s="90" customFormat="1" ht="54.75" customHeight="1" thickBot="1" x14ac:dyDescent="0.5">
      <c r="B71" s="271"/>
      <c r="C71" s="287"/>
      <c r="D71" s="287"/>
      <c r="E71" s="287"/>
      <c r="F71" s="287"/>
      <c r="G71" s="287"/>
      <c r="H71" s="272"/>
      <c r="I71" s="272"/>
      <c r="J71" s="272"/>
      <c r="K71" s="936"/>
      <c r="L71" s="937"/>
      <c r="M71" s="938"/>
      <c r="N71" s="919" t="s">
        <v>46</v>
      </c>
      <c r="O71" s="920"/>
      <c r="P71" s="920"/>
      <c r="Q71" s="920"/>
      <c r="R71" s="920"/>
      <c r="S71" s="920"/>
      <c r="T71" s="920"/>
      <c r="U71" s="920"/>
      <c r="V71" s="920"/>
      <c r="W71" s="920"/>
      <c r="X71" s="921"/>
      <c r="Y71" s="532"/>
      <c r="Z71" s="522"/>
      <c r="AA71" s="522"/>
      <c r="AB71" s="522"/>
      <c r="AC71" s="522"/>
      <c r="AD71" s="522"/>
      <c r="AE71" s="522">
        <f>AE64</f>
        <v>3</v>
      </c>
      <c r="AF71" s="522"/>
      <c r="AG71" s="522">
        <f>COUNTIF(AE31:AE38,"=5")+COUNTIF(AE42:AE42,"=5")+COUNTIF(AE46:AE46,"=5")+COUNTIF(AE54:AE56,"=5")+COUNTIF(AE59:AE62,"=5")</f>
        <v>2</v>
      </c>
      <c r="AH71" s="522"/>
      <c r="AI71" s="522"/>
      <c r="AJ71" s="522"/>
      <c r="AK71" s="522">
        <f>COUNTIF(AE31:AE38,"=6")+COUNTIF(AE42:AE42,"=6")+COUNTIF(AE46:AE46,"=6")+COUNTIF(AE54:AE56,"=6")+COUNTIF(AE59:AE62,"=6")</f>
        <v>1</v>
      </c>
      <c r="AL71" s="522"/>
      <c r="AM71" s="522"/>
      <c r="AN71" s="533"/>
    </row>
    <row r="72" spans="2:40" s="90" customFormat="1" ht="67.5" customHeight="1" thickBot="1" x14ac:dyDescent="0.5">
      <c r="B72" s="271"/>
      <c r="C72" s="535"/>
      <c r="D72" s="291"/>
      <c r="E72" s="291"/>
      <c r="F72" s="291"/>
      <c r="G72" s="291"/>
      <c r="H72" s="272"/>
      <c r="I72" s="272"/>
      <c r="J72" s="272"/>
      <c r="K72" s="939"/>
      <c r="L72" s="940"/>
      <c r="M72" s="941"/>
      <c r="N72" s="922" t="s">
        <v>136</v>
      </c>
      <c r="O72" s="923"/>
      <c r="P72" s="923"/>
      <c r="Q72" s="923"/>
      <c r="R72" s="923"/>
      <c r="S72" s="923"/>
      <c r="T72" s="923"/>
      <c r="U72" s="923"/>
      <c r="V72" s="923"/>
      <c r="W72" s="923"/>
      <c r="X72" s="924"/>
      <c r="Y72" s="536"/>
      <c r="Z72" s="537"/>
      <c r="AA72" s="537"/>
      <c r="AB72" s="537"/>
      <c r="AC72" s="537"/>
      <c r="AD72" s="537"/>
      <c r="AE72" s="537"/>
      <c r="AF72" s="537"/>
      <c r="AG72" s="537"/>
      <c r="AH72" s="537"/>
      <c r="AI72" s="537"/>
      <c r="AJ72" s="537"/>
      <c r="AK72" s="537"/>
      <c r="AL72" s="537"/>
      <c r="AM72" s="537"/>
      <c r="AN72" s="538"/>
    </row>
    <row r="73" spans="2:40" s="90" customFormat="1" ht="39.950000000000003" customHeight="1" x14ac:dyDescent="0.45">
      <c r="C73" s="535"/>
      <c r="D73" s="291"/>
      <c r="E73" s="291"/>
      <c r="F73" s="299"/>
      <c r="G73" s="299"/>
      <c r="H73" s="300"/>
      <c r="I73" s="301"/>
      <c r="J73" s="301"/>
      <c r="K73" s="301"/>
      <c r="L73" s="301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</row>
    <row r="74" spans="2:40" s="90" customFormat="1" ht="30" customHeight="1" thickBot="1" x14ac:dyDescent="0.25">
      <c r="G74" s="301"/>
      <c r="H74" s="301"/>
      <c r="I74" s="301"/>
      <c r="J74" s="301"/>
      <c r="K74" s="301"/>
      <c r="L74" s="301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</row>
    <row r="75" spans="2:40" s="1" customFormat="1" ht="76.5" customHeight="1" thickBot="1" x14ac:dyDescent="0.6">
      <c r="B75" s="539" t="s">
        <v>191</v>
      </c>
      <c r="C75" s="925" t="s">
        <v>192</v>
      </c>
      <c r="D75" s="926"/>
      <c r="E75" s="926"/>
      <c r="F75" s="926"/>
      <c r="G75" s="926"/>
      <c r="H75" s="926"/>
      <c r="I75" s="926"/>
      <c r="J75" s="926"/>
      <c r="K75" s="926"/>
      <c r="L75" s="926"/>
      <c r="M75" s="927"/>
      <c r="N75" s="540">
        <v>22.5</v>
      </c>
      <c r="O75" s="541">
        <v>675</v>
      </c>
      <c r="P75" s="928" t="s">
        <v>193</v>
      </c>
      <c r="Q75" s="929"/>
      <c r="R75" s="929"/>
      <c r="S75" s="929"/>
      <c r="T75" s="929"/>
      <c r="U75" s="929"/>
      <c r="V75" s="929"/>
      <c r="W75" s="929"/>
      <c r="X75" s="929"/>
      <c r="Y75" s="929"/>
      <c r="Z75" s="929"/>
      <c r="AA75" s="929"/>
      <c r="AB75" s="929"/>
      <c r="AC75" s="929"/>
      <c r="AD75" s="929"/>
      <c r="AE75" s="929"/>
      <c r="AF75" s="929"/>
      <c r="AG75" s="929"/>
      <c r="AH75" s="929"/>
      <c r="AI75" s="929"/>
      <c r="AJ75" s="929"/>
      <c r="AK75" s="929"/>
      <c r="AL75" s="929"/>
      <c r="AM75" s="929"/>
      <c r="AN75" s="930"/>
    </row>
    <row r="76" spans="2:40" s="90" customFormat="1" ht="49.5" customHeight="1" x14ac:dyDescent="0.2">
      <c r="B76" s="542"/>
      <c r="C76" s="543"/>
      <c r="D76" s="543"/>
      <c r="E76" s="543"/>
      <c r="F76" s="544"/>
      <c r="G76" s="544"/>
      <c r="H76" s="544"/>
      <c r="I76" s="544"/>
      <c r="J76" s="544"/>
      <c r="K76" s="544"/>
      <c r="L76" s="544"/>
      <c r="M76" s="544"/>
      <c r="N76" s="545"/>
      <c r="O76" s="545"/>
      <c r="P76" s="546"/>
      <c r="Q76" s="546"/>
      <c r="R76" s="546"/>
      <c r="S76" s="546"/>
      <c r="T76" s="546"/>
      <c r="U76" s="546"/>
      <c r="V76" s="546"/>
      <c r="W76" s="546"/>
      <c r="X76" s="546"/>
      <c r="Y76" s="546"/>
      <c r="Z76" s="546"/>
      <c r="AA76" s="546"/>
      <c r="AB76" s="546"/>
      <c r="AC76" s="546"/>
      <c r="AD76" s="546"/>
      <c r="AE76" s="546"/>
      <c r="AF76" s="546"/>
      <c r="AG76" s="546"/>
      <c r="AH76" s="546"/>
      <c r="AI76" s="546"/>
      <c r="AJ76" s="546"/>
      <c r="AK76" s="546"/>
      <c r="AL76" s="546"/>
      <c r="AM76" s="546"/>
      <c r="AN76" s="546"/>
    </row>
    <row r="77" spans="2:40" s="90" customFormat="1" ht="49.5" customHeight="1" x14ac:dyDescent="0.2">
      <c r="B77" s="542"/>
      <c r="C77" s="543"/>
      <c r="D77" s="543"/>
      <c r="E77" s="543"/>
      <c r="F77" s="544"/>
      <c r="G77" s="544"/>
      <c r="H77" s="544"/>
      <c r="I77" s="544"/>
      <c r="J77" s="544"/>
      <c r="K77" s="544"/>
      <c r="L77" s="544"/>
      <c r="M77" s="544"/>
      <c r="N77" s="545"/>
      <c r="O77" s="545"/>
      <c r="P77" s="546"/>
      <c r="Q77" s="546"/>
      <c r="R77" s="546"/>
      <c r="S77" s="546"/>
      <c r="T77" s="546"/>
      <c r="U77" s="546"/>
      <c r="V77" s="546"/>
      <c r="W77" s="546"/>
      <c r="X77" s="546"/>
      <c r="Y77" s="546"/>
      <c r="Z77" s="546"/>
      <c r="AA77" s="546"/>
      <c r="AB77" s="546"/>
      <c r="AC77" s="546"/>
      <c r="AD77" s="546"/>
      <c r="AE77" s="546"/>
      <c r="AF77" s="546"/>
      <c r="AG77" s="546"/>
      <c r="AH77" s="546"/>
      <c r="AI77" s="546"/>
      <c r="AJ77" s="546"/>
      <c r="AK77" s="546"/>
      <c r="AL77" s="546"/>
      <c r="AM77" s="546"/>
      <c r="AN77" s="546"/>
    </row>
    <row r="78" spans="2:40" s="90" customFormat="1" ht="24.95" customHeight="1" x14ac:dyDescent="0.4">
      <c r="B78" s="547"/>
      <c r="D78" s="548"/>
      <c r="E78" s="312"/>
      <c r="F78" s="549"/>
      <c r="G78" s="549"/>
      <c r="H78" s="300"/>
      <c r="I78" s="300"/>
      <c r="J78" s="300"/>
      <c r="K78" s="550"/>
      <c r="L78" s="550"/>
      <c r="M78" s="550"/>
      <c r="N78" s="550"/>
      <c r="O78" s="550"/>
      <c r="P78" s="551"/>
      <c r="Q78" s="550"/>
      <c r="R78" s="550"/>
      <c r="S78" s="550"/>
      <c r="T78" s="550"/>
      <c r="U78" s="550"/>
      <c r="V78" s="550"/>
      <c r="W78" s="550"/>
      <c r="X78" s="550"/>
      <c r="Y78" s="550"/>
      <c r="Z78" s="550"/>
      <c r="AA78" s="550"/>
      <c r="AB78" s="550"/>
      <c r="AC78" s="550"/>
      <c r="AD78" s="550"/>
      <c r="AE78" s="550"/>
      <c r="AF78" s="550"/>
      <c r="AG78" s="550"/>
      <c r="AH78" s="550"/>
      <c r="AI78" s="550"/>
      <c r="AJ78" s="550"/>
      <c r="AK78" s="550"/>
      <c r="AL78" s="307"/>
      <c r="AM78" s="307"/>
    </row>
    <row r="79" spans="2:40" s="90" customFormat="1" ht="30.75" customHeight="1" x14ac:dyDescent="0.4">
      <c r="B79" s="311"/>
      <c r="C79" s="311"/>
      <c r="D79" s="552"/>
      <c r="E79" s="552"/>
      <c r="F79" s="552"/>
      <c r="G79" s="552"/>
      <c r="H79" s="552"/>
      <c r="I79" s="552"/>
      <c r="J79" s="552"/>
      <c r="K79" s="552"/>
      <c r="L79" s="302"/>
      <c r="M79" s="302"/>
      <c r="N79" s="302"/>
      <c r="O79" s="302"/>
      <c r="P79" s="551"/>
      <c r="Q79" s="550"/>
      <c r="R79" s="550"/>
      <c r="S79" s="550"/>
      <c r="T79" s="550"/>
      <c r="U79" s="550"/>
      <c r="V79" s="550"/>
      <c r="W79" s="550"/>
      <c r="X79" s="550"/>
      <c r="Y79" s="550"/>
      <c r="Z79" s="550"/>
      <c r="AA79" s="550"/>
      <c r="AB79" s="550"/>
      <c r="AC79" s="550"/>
      <c r="AD79" s="550"/>
      <c r="AE79" s="550"/>
      <c r="AF79" s="550"/>
      <c r="AG79" s="550"/>
      <c r="AH79" s="550"/>
      <c r="AI79" s="550"/>
      <c r="AJ79" s="550"/>
      <c r="AK79" s="550"/>
    </row>
    <row r="80" spans="2:40" s="90" customFormat="1" ht="33.75" customHeight="1" x14ac:dyDescent="0.4">
      <c r="B80" s="311"/>
      <c r="C80" s="311"/>
      <c r="D80" s="931"/>
      <c r="E80" s="931"/>
      <c r="F80" s="931"/>
      <c r="G80" s="931"/>
      <c r="H80" s="931"/>
      <c r="I80" s="931"/>
      <c r="J80" s="931"/>
      <c r="K80" s="931"/>
      <c r="L80" s="302"/>
      <c r="M80" s="302"/>
      <c r="N80" s="302"/>
      <c r="O80" s="302"/>
      <c r="P80" s="553"/>
      <c r="Q80" s="554"/>
      <c r="R80" s="554"/>
      <c r="S80" s="554"/>
      <c r="T80" s="554"/>
      <c r="U80" s="554"/>
      <c r="V80" s="554"/>
      <c r="W80" s="554"/>
      <c r="X80" s="554"/>
      <c r="Y80" s="554"/>
      <c r="Z80" s="554"/>
      <c r="AA80" s="554"/>
      <c r="AB80" s="554"/>
      <c r="AC80" s="554"/>
      <c r="AD80" s="554"/>
      <c r="AE80" s="554"/>
      <c r="AF80" s="554"/>
      <c r="AG80" s="554"/>
      <c r="AH80" s="554"/>
      <c r="AI80" s="554"/>
      <c r="AJ80" s="554"/>
      <c r="AK80" s="554"/>
    </row>
    <row r="81" spans="2:40" s="90" customFormat="1" ht="41.25" customHeight="1" x14ac:dyDescent="0.6">
      <c r="B81" s="311"/>
      <c r="C81" s="311"/>
      <c r="E81" s="312"/>
      <c r="F81" s="312"/>
      <c r="G81" s="312"/>
      <c r="H81" s="308"/>
      <c r="I81" s="308"/>
      <c r="J81" s="308"/>
      <c r="K81" s="932" t="s">
        <v>269</v>
      </c>
      <c r="L81" s="932"/>
      <c r="M81" s="932"/>
      <c r="N81" s="932"/>
      <c r="O81" s="932"/>
      <c r="P81" s="932"/>
      <c r="Q81" s="932"/>
      <c r="R81" s="932"/>
      <c r="S81" s="932"/>
      <c r="T81" s="932"/>
      <c r="U81" s="932"/>
      <c r="V81" s="932"/>
      <c r="W81" s="932"/>
      <c r="X81" s="932"/>
      <c r="Y81" s="932"/>
      <c r="Z81" s="932"/>
      <c r="AA81" s="932"/>
      <c r="AB81" s="932"/>
      <c r="AC81" s="932"/>
      <c r="AD81" s="932"/>
      <c r="AE81" s="932"/>
      <c r="AF81" s="932"/>
      <c r="AG81" s="932"/>
      <c r="AH81" s="932"/>
      <c r="AI81" s="932"/>
      <c r="AJ81" s="932"/>
      <c r="AK81" s="932"/>
      <c r="AL81" s="932"/>
      <c r="AM81" s="932"/>
      <c r="AN81" s="313"/>
    </row>
    <row r="82" spans="2:40" s="90" customFormat="1" ht="41.25" customHeight="1" x14ac:dyDescent="0.5">
      <c r="B82" s="311"/>
      <c r="C82" s="311"/>
      <c r="E82" s="312"/>
      <c r="F82" s="312"/>
      <c r="G82" s="312"/>
      <c r="H82" s="308"/>
      <c r="I82" s="308"/>
      <c r="J82" s="308"/>
      <c r="K82" s="555"/>
      <c r="L82" s="555"/>
      <c r="M82" s="555"/>
      <c r="N82" s="555"/>
      <c r="O82" s="555"/>
      <c r="P82" s="555"/>
      <c r="Q82" s="555"/>
      <c r="R82" s="555"/>
      <c r="S82" s="555"/>
      <c r="T82" s="555"/>
      <c r="U82" s="555"/>
      <c r="V82" s="555"/>
      <c r="W82" s="555"/>
      <c r="X82" s="555"/>
      <c r="Y82" s="555"/>
      <c r="Z82" s="555"/>
      <c r="AA82" s="555"/>
      <c r="AB82" s="555"/>
      <c r="AC82" s="555"/>
      <c r="AD82" s="555"/>
      <c r="AE82" s="555"/>
      <c r="AF82" s="555"/>
      <c r="AG82" s="555"/>
      <c r="AH82" s="555"/>
      <c r="AI82" s="555"/>
      <c r="AJ82" s="555"/>
      <c r="AK82" s="555"/>
      <c r="AL82" s="555"/>
      <c r="AM82" s="555"/>
      <c r="AN82" s="313"/>
    </row>
    <row r="83" spans="2:40" s="90" customFormat="1" ht="113.25" customHeight="1" x14ac:dyDescent="0.25">
      <c r="D83" s="306"/>
      <c r="E83" s="312"/>
      <c r="F83" s="312"/>
      <c r="G83" s="312"/>
      <c r="H83" s="312"/>
      <c r="I83" s="314"/>
      <c r="J83" s="315"/>
      <c r="K83" s="316"/>
      <c r="L83" s="317"/>
      <c r="M83" s="317"/>
      <c r="N83" s="317"/>
      <c r="O83" s="317"/>
      <c r="P83" s="317"/>
      <c r="Q83" s="308"/>
      <c r="R83" s="308"/>
      <c r="S83" s="307"/>
      <c r="T83" s="307"/>
      <c r="U83" s="307"/>
      <c r="V83" s="308"/>
      <c r="W83" s="308"/>
      <c r="X83" s="318"/>
      <c r="Y83" s="319"/>
      <c r="Z83" s="318"/>
      <c r="AA83" s="319"/>
      <c r="AB83" s="311"/>
      <c r="AC83" s="320"/>
      <c r="AD83" s="321"/>
      <c r="AE83" s="321"/>
      <c r="AF83" s="321"/>
      <c r="AG83" s="321"/>
      <c r="AH83" s="321"/>
      <c r="AI83" s="321"/>
      <c r="AJ83" s="321"/>
      <c r="AK83" s="321"/>
      <c r="AL83" s="321"/>
      <c r="AM83" s="321"/>
      <c r="AN83" s="321"/>
    </row>
    <row r="84" spans="2:40" s="557" customFormat="1" ht="102" customHeight="1" x14ac:dyDescent="0.25">
      <c r="B84" s="917" t="s">
        <v>194</v>
      </c>
      <c r="C84" s="917"/>
      <c r="D84" s="917"/>
      <c r="E84" s="917"/>
      <c r="F84" s="324"/>
      <c r="G84" s="556" t="s">
        <v>138</v>
      </c>
      <c r="I84" s="325"/>
      <c r="J84" s="326"/>
      <c r="K84" s="322"/>
      <c r="L84" s="326"/>
      <c r="M84" s="918" t="s">
        <v>139</v>
      </c>
      <c r="N84" s="918"/>
      <c r="O84" s="918"/>
      <c r="P84" s="918"/>
      <c r="Q84" s="918"/>
      <c r="R84" s="918"/>
      <c r="S84" s="918"/>
      <c r="T84" s="918"/>
      <c r="U84" s="918"/>
      <c r="V84" s="918"/>
      <c r="W84" s="918"/>
      <c r="X84" s="918"/>
      <c r="Y84" s="918"/>
      <c r="Z84" s="918"/>
      <c r="AA84" s="918"/>
      <c r="AB84" s="323"/>
      <c r="AC84" s="325"/>
      <c r="AD84" s="326"/>
      <c r="AE84" s="326"/>
      <c r="AF84" s="330"/>
      <c r="AG84" s="322"/>
      <c r="AH84" s="326"/>
      <c r="AI84" s="331" t="s">
        <v>140</v>
      </c>
      <c r="AJ84" s="322"/>
      <c r="AK84" s="322"/>
      <c r="AL84" s="322"/>
      <c r="AM84" s="322"/>
      <c r="AN84" s="322"/>
    </row>
    <row r="85" spans="2:40" ht="50.25" customHeight="1" x14ac:dyDescent="0.2"/>
    <row r="86" spans="2:40" ht="24.95" customHeight="1" x14ac:dyDescent="0.2"/>
  </sheetData>
  <mergeCells count="140">
    <mergeCell ref="F7:K7"/>
    <mergeCell ref="AH7:AN7"/>
    <mergeCell ref="C8:D8"/>
    <mergeCell ref="C9:D9"/>
    <mergeCell ref="M9:AA9"/>
    <mergeCell ref="AH9:AN9"/>
    <mergeCell ref="B1:AN1"/>
    <mergeCell ref="B3:AN3"/>
    <mergeCell ref="B4:AN4"/>
    <mergeCell ref="C5:D5"/>
    <mergeCell ref="F5:AC5"/>
    <mergeCell ref="C6:E6"/>
    <mergeCell ref="AH6:AN6"/>
    <mergeCell ref="M10:T10"/>
    <mergeCell ref="AH10:AN10"/>
    <mergeCell ref="B12:B18"/>
    <mergeCell ref="C12:E18"/>
    <mergeCell ref="F12:M18"/>
    <mergeCell ref="N12:O14"/>
    <mergeCell ref="P12:W14"/>
    <mergeCell ref="X12:X18"/>
    <mergeCell ref="Y12:AF14"/>
    <mergeCell ref="AG12:AN12"/>
    <mergeCell ref="AG13:AN13"/>
    <mergeCell ref="AG14:AN14"/>
    <mergeCell ref="N15:N18"/>
    <mergeCell ref="O15:O18"/>
    <mergeCell ref="P15:P18"/>
    <mergeCell ref="Q15:W15"/>
    <mergeCell ref="Y15:Y18"/>
    <mergeCell ref="Z15:Z18"/>
    <mergeCell ref="AA15:AA18"/>
    <mergeCell ref="AB15:AB18"/>
    <mergeCell ref="Q16:R17"/>
    <mergeCell ref="S16:T17"/>
    <mergeCell ref="U16:V17"/>
    <mergeCell ref="W16:W18"/>
    <mergeCell ref="AG16:AJ16"/>
    <mergeCell ref="AK16:AN16"/>
    <mergeCell ref="AG17:AG18"/>
    <mergeCell ref="AH17:AJ17"/>
    <mergeCell ref="AK17:AK18"/>
    <mergeCell ref="AL17:AN17"/>
    <mergeCell ref="AC15:AC18"/>
    <mergeCell ref="AD15:AD18"/>
    <mergeCell ref="AE15:AE18"/>
    <mergeCell ref="AF15:AF18"/>
    <mergeCell ref="AG15:AJ15"/>
    <mergeCell ref="AK15:AN15"/>
    <mergeCell ref="C23:E23"/>
    <mergeCell ref="F23:M23"/>
    <mergeCell ref="C24:E24"/>
    <mergeCell ref="F24:M24"/>
    <mergeCell ref="B25:M25"/>
    <mergeCell ref="B26:AN26"/>
    <mergeCell ref="C19:E19"/>
    <mergeCell ref="F19:M19"/>
    <mergeCell ref="B20:AN20"/>
    <mergeCell ref="B21:AN21"/>
    <mergeCell ref="C22:E22"/>
    <mergeCell ref="F22:M22"/>
    <mergeCell ref="C31:E31"/>
    <mergeCell ref="F31:M31"/>
    <mergeCell ref="C32:E32"/>
    <mergeCell ref="F32:M32"/>
    <mergeCell ref="C33:E33"/>
    <mergeCell ref="F33:M33"/>
    <mergeCell ref="C27:E27"/>
    <mergeCell ref="F27:M27"/>
    <mergeCell ref="C28:E28"/>
    <mergeCell ref="F28:M28"/>
    <mergeCell ref="B29:M29"/>
    <mergeCell ref="B30:AN30"/>
    <mergeCell ref="C37:E37"/>
    <mergeCell ref="F37:M37"/>
    <mergeCell ref="C38:E38"/>
    <mergeCell ref="F38:M38"/>
    <mergeCell ref="B39:M39"/>
    <mergeCell ref="B40:AN40"/>
    <mergeCell ref="C34:E34"/>
    <mergeCell ref="F34:M34"/>
    <mergeCell ref="C35:E35"/>
    <mergeCell ref="F35:M35"/>
    <mergeCell ref="C36:E36"/>
    <mergeCell ref="F36:M36"/>
    <mergeCell ref="C45:E45"/>
    <mergeCell ref="F45:M45"/>
    <mergeCell ref="C46:D46"/>
    <mergeCell ref="F46:M46"/>
    <mergeCell ref="B47:M47"/>
    <mergeCell ref="B48:AN48"/>
    <mergeCell ref="C41:E41"/>
    <mergeCell ref="F41:M41"/>
    <mergeCell ref="C42:D42"/>
    <mergeCell ref="F42:M42"/>
    <mergeCell ref="B43:M43"/>
    <mergeCell ref="B44:AN44"/>
    <mergeCell ref="B53:M53"/>
    <mergeCell ref="C54:E54"/>
    <mergeCell ref="F54:M54"/>
    <mergeCell ref="C55:E55"/>
    <mergeCell ref="F55:M55"/>
    <mergeCell ref="C56:E56"/>
    <mergeCell ref="F56:M56"/>
    <mergeCell ref="B49:AN49"/>
    <mergeCell ref="B50:AN50"/>
    <mergeCell ref="C51:E51"/>
    <mergeCell ref="F51:M51"/>
    <mergeCell ref="C52:E52"/>
    <mergeCell ref="F52:M52"/>
    <mergeCell ref="C61:E61"/>
    <mergeCell ref="F61:M61"/>
    <mergeCell ref="C62:D62"/>
    <mergeCell ref="F62:M62"/>
    <mergeCell ref="B63:M63"/>
    <mergeCell ref="B64:M64"/>
    <mergeCell ref="B57:M57"/>
    <mergeCell ref="B58:AN58"/>
    <mergeCell ref="C59:E59"/>
    <mergeCell ref="F59:M59"/>
    <mergeCell ref="C60:D60"/>
    <mergeCell ref="F60:M60"/>
    <mergeCell ref="B84:E84"/>
    <mergeCell ref="M84:AA84"/>
    <mergeCell ref="N71:X71"/>
    <mergeCell ref="N72:X72"/>
    <mergeCell ref="C75:M75"/>
    <mergeCell ref="P75:AN75"/>
    <mergeCell ref="D80:K80"/>
    <mergeCell ref="K81:AM81"/>
    <mergeCell ref="K65:M72"/>
    <mergeCell ref="N65:X65"/>
    <mergeCell ref="N66:X66"/>
    <mergeCell ref="N67:X67"/>
    <mergeCell ref="C68:D68"/>
    <mergeCell ref="N68:X68"/>
    <mergeCell ref="C69:D69"/>
    <mergeCell ref="N69:X69"/>
    <mergeCell ref="C70:G70"/>
    <mergeCell ref="N70:X70"/>
  </mergeCells>
  <pageMargins left="0.78740157480314965" right="0.19685039370078741" top="0.59055118110236227" bottom="0.59055118110236227" header="0.51181102362204722" footer="0.51181102362204722"/>
  <pageSetup paperSize="9" scale="20" fitToHeight="2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3"/>
  <sheetViews>
    <sheetView tabSelected="1" view="pageBreakPreview" topLeftCell="A57" zoomScale="25" zoomScaleNormal="25" zoomScaleSheetLayoutView="25" workbookViewId="0">
      <selection activeCell="B60" sqref="B60:C60"/>
    </sheetView>
  </sheetViews>
  <sheetFormatPr defaultColWidth="10.140625" defaultRowHeight="12.75" x14ac:dyDescent="0.2"/>
  <cols>
    <col min="1" max="1" width="16.140625" style="42" customWidth="1"/>
    <col min="2" max="2" width="52.28515625" style="42" customWidth="1"/>
    <col min="3" max="3" width="79.28515625" style="332" customWidth="1"/>
    <col min="4" max="4" width="44.28515625" style="333" customWidth="1"/>
    <col min="5" max="5" width="12.7109375" style="334" customWidth="1"/>
    <col min="6" max="6" width="25.7109375" style="58" customWidth="1"/>
    <col min="7" max="8" width="12.7109375" style="58" customWidth="1"/>
    <col min="9" max="9" width="18.5703125" style="58" customWidth="1"/>
    <col min="10" max="10" width="35.42578125" style="58" customWidth="1"/>
    <col min="11" max="11" width="6.7109375" style="58" customWidth="1"/>
    <col min="12" max="12" width="34.85546875" style="60" customWidth="1"/>
    <col min="13" max="13" width="28.140625" style="60" customWidth="1"/>
    <col min="14" max="14" width="29.140625" style="60" customWidth="1"/>
    <col min="15" max="15" width="24.42578125" style="60" customWidth="1"/>
    <col min="16" max="16" width="25.85546875" style="60" customWidth="1"/>
    <col min="17" max="17" width="15.7109375" style="60" customWidth="1"/>
    <col min="18" max="18" width="22.5703125" style="60" customWidth="1"/>
    <col min="19" max="19" width="19.42578125" style="60" customWidth="1"/>
    <col min="20" max="20" width="22.5703125" style="60" customWidth="1"/>
    <col min="21" max="21" width="17.28515625" style="60" customWidth="1"/>
    <col min="22" max="22" width="20.5703125" style="60" customWidth="1"/>
    <col min="23" max="23" width="25.7109375" style="60" customWidth="1"/>
    <col min="24" max="24" width="18.7109375" style="42" customWidth="1"/>
    <col min="25" max="25" width="23.5703125" style="42" customWidth="1"/>
    <col min="26" max="26" width="20.28515625" style="42" customWidth="1"/>
    <col min="27" max="27" width="19.5703125" style="42" customWidth="1"/>
    <col min="28" max="28" width="17" style="42" customWidth="1"/>
    <col min="29" max="29" width="16.28515625" style="42" customWidth="1"/>
    <col min="30" max="30" width="13" style="42" customWidth="1"/>
    <col min="31" max="31" width="14.42578125" style="42" customWidth="1"/>
    <col min="32" max="32" width="23.5703125" style="42" customWidth="1"/>
    <col min="33" max="33" width="26.7109375" style="42" customWidth="1"/>
    <col min="34" max="34" width="23.5703125" style="42" customWidth="1"/>
    <col min="35" max="35" width="22.85546875" style="42" customWidth="1"/>
    <col min="36" max="36" width="24" style="42" customWidth="1"/>
    <col min="37" max="37" width="20.5703125" style="42" customWidth="1"/>
    <col min="38" max="38" width="20" style="42" customWidth="1"/>
    <col min="39" max="39" width="18.140625" style="42" customWidth="1"/>
    <col min="40" max="256" width="10.140625" style="42"/>
    <col min="257" max="257" width="16.140625" style="42" customWidth="1"/>
    <col min="258" max="258" width="52.28515625" style="42" customWidth="1"/>
    <col min="259" max="259" width="79.28515625" style="42" customWidth="1"/>
    <col min="260" max="260" width="44.28515625" style="42" customWidth="1"/>
    <col min="261" max="261" width="12.7109375" style="42" customWidth="1"/>
    <col min="262" max="262" width="25.7109375" style="42" customWidth="1"/>
    <col min="263" max="264" width="12.7109375" style="42" customWidth="1"/>
    <col min="265" max="265" width="18.5703125" style="42" customWidth="1"/>
    <col min="266" max="266" width="35.42578125" style="42" customWidth="1"/>
    <col min="267" max="267" width="6.7109375" style="42" customWidth="1"/>
    <col min="268" max="268" width="34.85546875" style="42" customWidth="1"/>
    <col min="269" max="269" width="28.140625" style="42" customWidth="1"/>
    <col min="270" max="270" width="29.140625" style="42" customWidth="1"/>
    <col min="271" max="271" width="24.42578125" style="42" customWidth="1"/>
    <col min="272" max="272" width="25.85546875" style="42" customWidth="1"/>
    <col min="273" max="273" width="15.7109375" style="42" customWidth="1"/>
    <col min="274" max="274" width="22.5703125" style="42" customWidth="1"/>
    <col min="275" max="275" width="19.42578125" style="42" customWidth="1"/>
    <col min="276" max="276" width="22.5703125" style="42" customWidth="1"/>
    <col min="277" max="277" width="17.28515625" style="42" customWidth="1"/>
    <col min="278" max="278" width="20.5703125" style="42" customWidth="1"/>
    <col min="279" max="279" width="25.7109375" style="42" customWidth="1"/>
    <col min="280" max="280" width="18.7109375" style="42" customWidth="1"/>
    <col min="281" max="281" width="23.5703125" style="42" customWidth="1"/>
    <col min="282" max="282" width="20.28515625" style="42" customWidth="1"/>
    <col min="283" max="283" width="19.5703125" style="42" customWidth="1"/>
    <col min="284" max="284" width="17" style="42" customWidth="1"/>
    <col min="285" max="285" width="16.28515625" style="42" customWidth="1"/>
    <col min="286" max="286" width="13" style="42" customWidth="1"/>
    <col min="287" max="287" width="14.42578125" style="42" customWidth="1"/>
    <col min="288" max="288" width="23.5703125" style="42" customWidth="1"/>
    <col min="289" max="289" width="26.7109375" style="42" customWidth="1"/>
    <col min="290" max="290" width="21.85546875" style="42" customWidth="1"/>
    <col min="291" max="291" width="19.42578125" style="42" customWidth="1"/>
    <col min="292" max="292" width="24" style="42" customWidth="1"/>
    <col min="293" max="293" width="20.5703125" style="42" customWidth="1"/>
    <col min="294" max="294" width="20" style="42" customWidth="1"/>
    <col min="295" max="295" width="18.140625" style="42" customWidth="1"/>
    <col min="296" max="512" width="10.140625" style="42"/>
    <col min="513" max="513" width="16.140625" style="42" customWidth="1"/>
    <col min="514" max="514" width="52.28515625" style="42" customWidth="1"/>
    <col min="515" max="515" width="79.28515625" style="42" customWidth="1"/>
    <col min="516" max="516" width="44.28515625" style="42" customWidth="1"/>
    <col min="517" max="517" width="12.7109375" style="42" customWidth="1"/>
    <col min="518" max="518" width="25.7109375" style="42" customWidth="1"/>
    <col min="519" max="520" width="12.7109375" style="42" customWidth="1"/>
    <col min="521" max="521" width="18.5703125" style="42" customWidth="1"/>
    <col min="522" max="522" width="35.42578125" style="42" customWidth="1"/>
    <col min="523" max="523" width="6.7109375" style="42" customWidth="1"/>
    <col min="524" max="524" width="34.85546875" style="42" customWidth="1"/>
    <col min="525" max="525" width="28.140625" style="42" customWidth="1"/>
    <col min="526" max="526" width="29.140625" style="42" customWidth="1"/>
    <col min="527" max="527" width="24.42578125" style="42" customWidth="1"/>
    <col min="528" max="528" width="25.85546875" style="42" customWidth="1"/>
    <col min="529" max="529" width="15.7109375" style="42" customWidth="1"/>
    <col min="530" max="530" width="22.5703125" style="42" customWidth="1"/>
    <col min="531" max="531" width="19.42578125" style="42" customWidth="1"/>
    <col min="532" max="532" width="22.5703125" style="42" customWidth="1"/>
    <col min="533" max="533" width="17.28515625" style="42" customWidth="1"/>
    <col min="534" max="534" width="20.5703125" style="42" customWidth="1"/>
    <col min="535" max="535" width="25.7109375" style="42" customWidth="1"/>
    <col min="536" max="536" width="18.7109375" style="42" customWidth="1"/>
    <col min="537" max="537" width="23.5703125" style="42" customWidth="1"/>
    <col min="538" max="538" width="20.28515625" style="42" customWidth="1"/>
    <col min="539" max="539" width="19.5703125" style="42" customWidth="1"/>
    <col min="540" max="540" width="17" style="42" customWidth="1"/>
    <col min="541" max="541" width="16.28515625" style="42" customWidth="1"/>
    <col min="542" max="542" width="13" style="42" customWidth="1"/>
    <col min="543" max="543" width="14.42578125" style="42" customWidth="1"/>
    <col min="544" max="544" width="23.5703125" style="42" customWidth="1"/>
    <col min="545" max="545" width="26.7109375" style="42" customWidth="1"/>
    <col min="546" max="546" width="21.85546875" style="42" customWidth="1"/>
    <col min="547" max="547" width="19.42578125" style="42" customWidth="1"/>
    <col min="548" max="548" width="24" style="42" customWidth="1"/>
    <col min="549" max="549" width="20.5703125" style="42" customWidth="1"/>
    <col min="550" max="550" width="20" style="42" customWidth="1"/>
    <col min="551" max="551" width="18.140625" style="42" customWidth="1"/>
    <col min="552" max="768" width="10.140625" style="42"/>
    <col min="769" max="769" width="16.140625" style="42" customWidth="1"/>
    <col min="770" max="770" width="52.28515625" style="42" customWidth="1"/>
    <col min="771" max="771" width="79.28515625" style="42" customWidth="1"/>
    <col min="772" max="772" width="44.28515625" style="42" customWidth="1"/>
    <col min="773" max="773" width="12.7109375" style="42" customWidth="1"/>
    <col min="774" max="774" width="25.7109375" style="42" customWidth="1"/>
    <col min="775" max="776" width="12.7109375" style="42" customWidth="1"/>
    <col min="777" max="777" width="18.5703125" style="42" customWidth="1"/>
    <col min="778" max="778" width="35.42578125" style="42" customWidth="1"/>
    <col min="779" max="779" width="6.7109375" style="42" customWidth="1"/>
    <col min="780" max="780" width="34.85546875" style="42" customWidth="1"/>
    <col min="781" max="781" width="28.140625" style="42" customWidth="1"/>
    <col min="782" max="782" width="29.140625" style="42" customWidth="1"/>
    <col min="783" max="783" width="24.42578125" style="42" customWidth="1"/>
    <col min="784" max="784" width="25.85546875" style="42" customWidth="1"/>
    <col min="785" max="785" width="15.7109375" style="42" customWidth="1"/>
    <col min="786" max="786" width="22.5703125" style="42" customWidth="1"/>
    <col min="787" max="787" width="19.42578125" style="42" customWidth="1"/>
    <col min="788" max="788" width="22.5703125" style="42" customWidth="1"/>
    <col min="789" max="789" width="17.28515625" style="42" customWidth="1"/>
    <col min="790" max="790" width="20.5703125" style="42" customWidth="1"/>
    <col min="791" max="791" width="25.7109375" style="42" customWidth="1"/>
    <col min="792" max="792" width="18.7109375" style="42" customWidth="1"/>
    <col min="793" max="793" width="23.5703125" style="42" customWidth="1"/>
    <col min="794" max="794" width="20.28515625" style="42" customWidth="1"/>
    <col min="795" max="795" width="19.5703125" style="42" customWidth="1"/>
    <col min="796" max="796" width="17" style="42" customWidth="1"/>
    <col min="797" max="797" width="16.28515625" style="42" customWidth="1"/>
    <col min="798" max="798" width="13" style="42" customWidth="1"/>
    <col min="799" max="799" width="14.42578125" style="42" customWidth="1"/>
    <col min="800" max="800" width="23.5703125" style="42" customWidth="1"/>
    <col min="801" max="801" width="26.7109375" style="42" customWidth="1"/>
    <col min="802" max="802" width="21.85546875" style="42" customWidth="1"/>
    <col min="803" max="803" width="19.42578125" style="42" customWidth="1"/>
    <col min="804" max="804" width="24" style="42" customWidth="1"/>
    <col min="805" max="805" width="20.5703125" style="42" customWidth="1"/>
    <col min="806" max="806" width="20" style="42" customWidth="1"/>
    <col min="807" max="807" width="18.140625" style="42" customWidth="1"/>
    <col min="808" max="1024" width="10.140625" style="42"/>
    <col min="1025" max="1025" width="16.140625" style="42" customWidth="1"/>
    <col min="1026" max="1026" width="52.28515625" style="42" customWidth="1"/>
    <col min="1027" max="1027" width="79.28515625" style="42" customWidth="1"/>
    <col min="1028" max="1028" width="44.28515625" style="42" customWidth="1"/>
    <col min="1029" max="1029" width="12.7109375" style="42" customWidth="1"/>
    <col min="1030" max="1030" width="25.7109375" style="42" customWidth="1"/>
    <col min="1031" max="1032" width="12.7109375" style="42" customWidth="1"/>
    <col min="1033" max="1033" width="18.5703125" style="42" customWidth="1"/>
    <col min="1034" max="1034" width="35.42578125" style="42" customWidth="1"/>
    <col min="1035" max="1035" width="6.7109375" style="42" customWidth="1"/>
    <col min="1036" max="1036" width="34.85546875" style="42" customWidth="1"/>
    <col min="1037" max="1037" width="28.140625" style="42" customWidth="1"/>
    <col min="1038" max="1038" width="29.140625" style="42" customWidth="1"/>
    <col min="1039" max="1039" width="24.42578125" style="42" customWidth="1"/>
    <col min="1040" max="1040" width="25.85546875" style="42" customWidth="1"/>
    <col min="1041" max="1041" width="15.7109375" style="42" customWidth="1"/>
    <col min="1042" max="1042" width="22.5703125" style="42" customWidth="1"/>
    <col min="1043" max="1043" width="19.42578125" style="42" customWidth="1"/>
    <col min="1044" max="1044" width="22.5703125" style="42" customWidth="1"/>
    <col min="1045" max="1045" width="17.28515625" style="42" customWidth="1"/>
    <col min="1046" max="1046" width="20.5703125" style="42" customWidth="1"/>
    <col min="1047" max="1047" width="25.7109375" style="42" customWidth="1"/>
    <col min="1048" max="1048" width="18.7109375" style="42" customWidth="1"/>
    <col min="1049" max="1049" width="23.5703125" style="42" customWidth="1"/>
    <col min="1050" max="1050" width="20.28515625" style="42" customWidth="1"/>
    <col min="1051" max="1051" width="19.5703125" style="42" customWidth="1"/>
    <col min="1052" max="1052" width="17" style="42" customWidth="1"/>
    <col min="1053" max="1053" width="16.28515625" style="42" customWidth="1"/>
    <col min="1054" max="1054" width="13" style="42" customWidth="1"/>
    <col min="1055" max="1055" width="14.42578125" style="42" customWidth="1"/>
    <col min="1056" max="1056" width="23.5703125" style="42" customWidth="1"/>
    <col min="1057" max="1057" width="26.7109375" style="42" customWidth="1"/>
    <col min="1058" max="1058" width="21.85546875" style="42" customWidth="1"/>
    <col min="1059" max="1059" width="19.42578125" style="42" customWidth="1"/>
    <col min="1060" max="1060" width="24" style="42" customWidth="1"/>
    <col min="1061" max="1061" width="20.5703125" style="42" customWidth="1"/>
    <col min="1062" max="1062" width="20" style="42" customWidth="1"/>
    <col min="1063" max="1063" width="18.140625" style="42" customWidth="1"/>
    <col min="1064" max="1280" width="10.140625" style="42"/>
    <col min="1281" max="1281" width="16.140625" style="42" customWidth="1"/>
    <col min="1282" max="1282" width="52.28515625" style="42" customWidth="1"/>
    <col min="1283" max="1283" width="79.28515625" style="42" customWidth="1"/>
    <col min="1284" max="1284" width="44.28515625" style="42" customWidth="1"/>
    <col min="1285" max="1285" width="12.7109375" style="42" customWidth="1"/>
    <col min="1286" max="1286" width="25.7109375" style="42" customWidth="1"/>
    <col min="1287" max="1288" width="12.7109375" style="42" customWidth="1"/>
    <col min="1289" max="1289" width="18.5703125" style="42" customWidth="1"/>
    <col min="1290" max="1290" width="35.42578125" style="42" customWidth="1"/>
    <col min="1291" max="1291" width="6.7109375" style="42" customWidth="1"/>
    <col min="1292" max="1292" width="34.85546875" style="42" customWidth="1"/>
    <col min="1293" max="1293" width="28.140625" style="42" customWidth="1"/>
    <col min="1294" max="1294" width="29.140625" style="42" customWidth="1"/>
    <col min="1295" max="1295" width="24.42578125" style="42" customWidth="1"/>
    <col min="1296" max="1296" width="25.85546875" style="42" customWidth="1"/>
    <col min="1297" max="1297" width="15.7109375" style="42" customWidth="1"/>
    <col min="1298" max="1298" width="22.5703125" style="42" customWidth="1"/>
    <col min="1299" max="1299" width="19.42578125" style="42" customWidth="1"/>
    <col min="1300" max="1300" width="22.5703125" style="42" customWidth="1"/>
    <col min="1301" max="1301" width="17.28515625" style="42" customWidth="1"/>
    <col min="1302" max="1302" width="20.5703125" style="42" customWidth="1"/>
    <col min="1303" max="1303" width="25.7109375" style="42" customWidth="1"/>
    <col min="1304" max="1304" width="18.7109375" style="42" customWidth="1"/>
    <col min="1305" max="1305" width="23.5703125" style="42" customWidth="1"/>
    <col min="1306" max="1306" width="20.28515625" style="42" customWidth="1"/>
    <col min="1307" max="1307" width="19.5703125" style="42" customWidth="1"/>
    <col min="1308" max="1308" width="17" style="42" customWidth="1"/>
    <col min="1309" max="1309" width="16.28515625" style="42" customWidth="1"/>
    <col min="1310" max="1310" width="13" style="42" customWidth="1"/>
    <col min="1311" max="1311" width="14.42578125" style="42" customWidth="1"/>
    <col min="1312" max="1312" width="23.5703125" style="42" customWidth="1"/>
    <col min="1313" max="1313" width="26.7109375" style="42" customWidth="1"/>
    <col min="1314" max="1314" width="21.85546875" style="42" customWidth="1"/>
    <col min="1315" max="1315" width="19.42578125" style="42" customWidth="1"/>
    <col min="1316" max="1316" width="24" style="42" customWidth="1"/>
    <col min="1317" max="1317" width="20.5703125" style="42" customWidth="1"/>
    <col min="1318" max="1318" width="20" style="42" customWidth="1"/>
    <col min="1319" max="1319" width="18.140625" style="42" customWidth="1"/>
    <col min="1320" max="1536" width="10.140625" style="42"/>
    <col min="1537" max="1537" width="16.140625" style="42" customWidth="1"/>
    <col min="1538" max="1538" width="52.28515625" style="42" customWidth="1"/>
    <col min="1539" max="1539" width="79.28515625" style="42" customWidth="1"/>
    <col min="1540" max="1540" width="44.28515625" style="42" customWidth="1"/>
    <col min="1541" max="1541" width="12.7109375" style="42" customWidth="1"/>
    <col min="1542" max="1542" width="25.7109375" style="42" customWidth="1"/>
    <col min="1543" max="1544" width="12.7109375" style="42" customWidth="1"/>
    <col min="1545" max="1545" width="18.5703125" style="42" customWidth="1"/>
    <col min="1546" max="1546" width="35.42578125" style="42" customWidth="1"/>
    <col min="1547" max="1547" width="6.7109375" style="42" customWidth="1"/>
    <col min="1548" max="1548" width="34.85546875" style="42" customWidth="1"/>
    <col min="1549" max="1549" width="28.140625" style="42" customWidth="1"/>
    <col min="1550" max="1550" width="29.140625" style="42" customWidth="1"/>
    <col min="1551" max="1551" width="24.42578125" style="42" customWidth="1"/>
    <col min="1552" max="1552" width="25.85546875" style="42" customWidth="1"/>
    <col min="1553" max="1553" width="15.7109375" style="42" customWidth="1"/>
    <col min="1554" max="1554" width="22.5703125" style="42" customWidth="1"/>
    <col min="1555" max="1555" width="19.42578125" style="42" customWidth="1"/>
    <col min="1556" max="1556" width="22.5703125" style="42" customWidth="1"/>
    <col min="1557" max="1557" width="17.28515625" style="42" customWidth="1"/>
    <col min="1558" max="1558" width="20.5703125" style="42" customWidth="1"/>
    <col min="1559" max="1559" width="25.7109375" style="42" customWidth="1"/>
    <col min="1560" max="1560" width="18.7109375" style="42" customWidth="1"/>
    <col min="1561" max="1561" width="23.5703125" style="42" customWidth="1"/>
    <col min="1562" max="1562" width="20.28515625" style="42" customWidth="1"/>
    <col min="1563" max="1563" width="19.5703125" style="42" customWidth="1"/>
    <col min="1564" max="1564" width="17" style="42" customWidth="1"/>
    <col min="1565" max="1565" width="16.28515625" style="42" customWidth="1"/>
    <col min="1566" max="1566" width="13" style="42" customWidth="1"/>
    <col min="1567" max="1567" width="14.42578125" style="42" customWidth="1"/>
    <col min="1568" max="1568" width="23.5703125" style="42" customWidth="1"/>
    <col min="1569" max="1569" width="26.7109375" style="42" customWidth="1"/>
    <col min="1570" max="1570" width="21.85546875" style="42" customWidth="1"/>
    <col min="1571" max="1571" width="19.42578125" style="42" customWidth="1"/>
    <col min="1572" max="1572" width="24" style="42" customWidth="1"/>
    <col min="1573" max="1573" width="20.5703125" style="42" customWidth="1"/>
    <col min="1574" max="1574" width="20" style="42" customWidth="1"/>
    <col min="1575" max="1575" width="18.140625" style="42" customWidth="1"/>
    <col min="1576" max="1792" width="10.140625" style="42"/>
    <col min="1793" max="1793" width="16.140625" style="42" customWidth="1"/>
    <col min="1794" max="1794" width="52.28515625" style="42" customWidth="1"/>
    <col min="1795" max="1795" width="79.28515625" style="42" customWidth="1"/>
    <col min="1796" max="1796" width="44.28515625" style="42" customWidth="1"/>
    <col min="1797" max="1797" width="12.7109375" style="42" customWidth="1"/>
    <col min="1798" max="1798" width="25.7109375" style="42" customWidth="1"/>
    <col min="1799" max="1800" width="12.7109375" style="42" customWidth="1"/>
    <col min="1801" max="1801" width="18.5703125" style="42" customWidth="1"/>
    <col min="1802" max="1802" width="35.42578125" style="42" customWidth="1"/>
    <col min="1803" max="1803" width="6.7109375" style="42" customWidth="1"/>
    <col min="1804" max="1804" width="34.85546875" style="42" customWidth="1"/>
    <col min="1805" max="1805" width="28.140625" style="42" customWidth="1"/>
    <col min="1806" max="1806" width="29.140625" style="42" customWidth="1"/>
    <col min="1807" max="1807" width="24.42578125" style="42" customWidth="1"/>
    <col min="1808" max="1808" width="25.85546875" style="42" customWidth="1"/>
    <col min="1809" max="1809" width="15.7109375" style="42" customWidth="1"/>
    <col min="1810" max="1810" width="22.5703125" style="42" customWidth="1"/>
    <col min="1811" max="1811" width="19.42578125" style="42" customWidth="1"/>
    <col min="1812" max="1812" width="22.5703125" style="42" customWidth="1"/>
    <col min="1813" max="1813" width="17.28515625" style="42" customWidth="1"/>
    <col min="1814" max="1814" width="20.5703125" style="42" customWidth="1"/>
    <col min="1815" max="1815" width="25.7109375" style="42" customWidth="1"/>
    <col min="1816" max="1816" width="18.7109375" style="42" customWidth="1"/>
    <col min="1817" max="1817" width="23.5703125" style="42" customWidth="1"/>
    <col min="1818" max="1818" width="20.28515625" style="42" customWidth="1"/>
    <col min="1819" max="1819" width="19.5703125" style="42" customWidth="1"/>
    <col min="1820" max="1820" width="17" style="42" customWidth="1"/>
    <col min="1821" max="1821" width="16.28515625" style="42" customWidth="1"/>
    <col min="1822" max="1822" width="13" style="42" customWidth="1"/>
    <col min="1823" max="1823" width="14.42578125" style="42" customWidth="1"/>
    <col min="1824" max="1824" width="23.5703125" style="42" customWidth="1"/>
    <col min="1825" max="1825" width="26.7109375" style="42" customWidth="1"/>
    <col min="1826" max="1826" width="21.85546875" style="42" customWidth="1"/>
    <col min="1827" max="1827" width="19.42578125" style="42" customWidth="1"/>
    <col min="1828" max="1828" width="24" style="42" customWidth="1"/>
    <col min="1829" max="1829" width="20.5703125" style="42" customWidth="1"/>
    <col min="1830" max="1830" width="20" style="42" customWidth="1"/>
    <col min="1831" max="1831" width="18.140625" style="42" customWidth="1"/>
    <col min="1832" max="2048" width="10.140625" style="42"/>
    <col min="2049" max="2049" width="16.140625" style="42" customWidth="1"/>
    <col min="2050" max="2050" width="52.28515625" style="42" customWidth="1"/>
    <col min="2051" max="2051" width="79.28515625" style="42" customWidth="1"/>
    <col min="2052" max="2052" width="44.28515625" style="42" customWidth="1"/>
    <col min="2053" max="2053" width="12.7109375" style="42" customWidth="1"/>
    <col min="2054" max="2054" width="25.7109375" style="42" customWidth="1"/>
    <col min="2055" max="2056" width="12.7109375" style="42" customWidth="1"/>
    <col min="2057" max="2057" width="18.5703125" style="42" customWidth="1"/>
    <col min="2058" max="2058" width="35.42578125" style="42" customWidth="1"/>
    <col min="2059" max="2059" width="6.7109375" style="42" customWidth="1"/>
    <col min="2060" max="2060" width="34.85546875" style="42" customWidth="1"/>
    <col min="2061" max="2061" width="28.140625" style="42" customWidth="1"/>
    <col min="2062" max="2062" width="29.140625" style="42" customWidth="1"/>
    <col min="2063" max="2063" width="24.42578125" style="42" customWidth="1"/>
    <col min="2064" max="2064" width="25.85546875" style="42" customWidth="1"/>
    <col min="2065" max="2065" width="15.7109375" style="42" customWidth="1"/>
    <col min="2066" max="2066" width="22.5703125" style="42" customWidth="1"/>
    <col min="2067" max="2067" width="19.42578125" style="42" customWidth="1"/>
    <col min="2068" max="2068" width="22.5703125" style="42" customWidth="1"/>
    <col min="2069" max="2069" width="17.28515625" style="42" customWidth="1"/>
    <col min="2070" max="2070" width="20.5703125" style="42" customWidth="1"/>
    <col min="2071" max="2071" width="25.7109375" style="42" customWidth="1"/>
    <col min="2072" max="2072" width="18.7109375" style="42" customWidth="1"/>
    <col min="2073" max="2073" width="23.5703125" style="42" customWidth="1"/>
    <col min="2074" max="2074" width="20.28515625" style="42" customWidth="1"/>
    <col min="2075" max="2075" width="19.5703125" style="42" customWidth="1"/>
    <col min="2076" max="2076" width="17" style="42" customWidth="1"/>
    <col min="2077" max="2077" width="16.28515625" style="42" customWidth="1"/>
    <col min="2078" max="2078" width="13" style="42" customWidth="1"/>
    <col min="2079" max="2079" width="14.42578125" style="42" customWidth="1"/>
    <col min="2080" max="2080" width="23.5703125" style="42" customWidth="1"/>
    <col min="2081" max="2081" width="26.7109375" style="42" customWidth="1"/>
    <col min="2082" max="2082" width="21.85546875" style="42" customWidth="1"/>
    <col min="2083" max="2083" width="19.42578125" style="42" customWidth="1"/>
    <col min="2084" max="2084" width="24" style="42" customWidth="1"/>
    <col min="2085" max="2085" width="20.5703125" style="42" customWidth="1"/>
    <col min="2086" max="2086" width="20" style="42" customWidth="1"/>
    <col min="2087" max="2087" width="18.140625" style="42" customWidth="1"/>
    <col min="2088" max="2304" width="10.140625" style="42"/>
    <col min="2305" max="2305" width="16.140625" style="42" customWidth="1"/>
    <col min="2306" max="2306" width="52.28515625" style="42" customWidth="1"/>
    <col min="2307" max="2307" width="79.28515625" style="42" customWidth="1"/>
    <col min="2308" max="2308" width="44.28515625" style="42" customWidth="1"/>
    <col min="2309" max="2309" width="12.7109375" style="42" customWidth="1"/>
    <col min="2310" max="2310" width="25.7109375" style="42" customWidth="1"/>
    <col min="2311" max="2312" width="12.7109375" style="42" customWidth="1"/>
    <col min="2313" max="2313" width="18.5703125" style="42" customWidth="1"/>
    <col min="2314" max="2314" width="35.42578125" style="42" customWidth="1"/>
    <col min="2315" max="2315" width="6.7109375" style="42" customWidth="1"/>
    <col min="2316" max="2316" width="34.85546875" style="42" customWidth="1"/>
    <col min="2317" max="2317" width="28.140625" style="42" customWidth="1"/>
    <col min="2318" max="2318" width="29.140625" style="42" customWidth="1"/>
    <col min="2319" max="2319" width="24.42578125" style="42" customWidth="1"/>
    <col min="2320" max="2320" width="25.85546875" style="42" customWidth="1"/>
    <col min="2321" max="2321" width="15.7109375" style="42" customWidth="1"/>
    <col min="2322" max="2322" width="22.5703125" style="42" customWidth="1"/>
    <col min="2323" max="2323" width="19.42578125" style="42" customWidth="1"/>
    <col min="2324" max="2324" width="22.5703125" style="42" customWidth="1"/>
    <col min="2325" max="2325" width="17.28515625" style="42" customWidth="1"/>
    <col min="2326" max="2326" width="20.5703125" style="42" customWidth="1"/>
    <col min="2327" max="2327" width="25.7109375" style="42" customWidth="1"/>
    <col min="2328" max="2328" width="18.7109375" style="42" customWidth="1"/>
    <col min="2329" max="2329" width="23.5703125" style="42" customWidth="1"/>
    <col min="2330" max="2330" width="20.28515625" style="42" customWidth="1"/>
    <col min="2331" max="2331" width="19.5703125" style="42" customWidth="1"/>
    <col min="2332" max="2332" width="17" style="42" customWidth="1"/>
    <col min="2333" max="2333" width="16.28515625" style="42" customWidth="1"/>
    <col min="2334" max="2334" width="13" style="42" customWidth="1"/>
    <col min="2335" max="2335" width="14.42578125" style="42" customWidth="1"/>
    <col min="2336" max="2336" width="23.5703125" style="42" customWidth="1"/>
    <col min="2337" max="2337" width="26.7109375" style="42" customWidth="1"/>
    <col min="2338" max="2338" width="21.85546875" style="42" customWidth="1"/>
    <col min="2339" max="2339" width="19.42578125" style="42" customWidth="1"/>
    <col min="2340" max="2340" width="24" style="42" customWidth="1"/>
    <col min="2341" max="2341" width="20.5703125" style="42" customWidth="1"/>
    <col min="2342" max="2342" width="20" style="42" customWidth="1"/>
    <col min="2343" max="2343" width="18.140625" style="42" customWidth="1"/>
    <col min="2344" max="2560" width="10.140625" style="42"/>
    <col min="2561" max="2561" width="16.140625" style="42" customWidth="1"/>
    <col min="2562" max="2562" width="52.28515625" style="42" customWidth="1"/>
    <col min="2563" max="2563" width="79.28515625" style="42" customWidth="1"/>
    <col min="2564" max="2564" width="44.28515625" style="42" customWidth="1"/>
    <col min="2565" max="2565" width="12.7109375" style="42" customWidth="1"/>
    <col min="2566" max="2566" width="25.7109375" style="42" customWidth="1"/>
    <col min="2567" max="2568" width="12.7109375" style="42" customWidth="1"/>
    <col min="2569" max="2569" width="18.5703125" style="42" customWidth="1"/>
    <col min="2570" max="2570" width="35.42578125" style="42" customWidth="1"/>
    <col min="2571" max="2571" width="6.7109375" style="42" customWidth="1"/>
    <col min="2572" max="2572" width="34.85546875" style="42" customWidth="1"/>
    <col min="2573" max="2573" width="28.140625" style="42" customWidth="1"/>
    <col min="2574" max="2574" width="29.140625" style="42" customWidth="1"/>
    <col min="2575" max="2575" width="24.42578125" style="42" customWidth="1"/>
    <col min="2576" max="2576" width="25.85546875" style="42" customWidth="1"/>
    <col min="2577" max="2577" width="15.7109375" style="42" customWidth="1"/>
    <col min="2578" max="2578" width="22.5703125" style="42" customWidth="1"/>
    <col min="2579" max="2579" width="19.42578125" style="42" customWidth="1"/>
    <col min="2580" max="2580" width="22.5703125" style="42" customWidth="1"/>
    <col min="2581" max="2581" width="17.28515625" style="42" customWidth="1"/>
    <col min="2582" max="2582" width="20.5703125" style="42" customWidth="1"/>
    <col min="2583" max="2583" width="25.7109375" style="42" customWidth="1"/>
    <col min="2584" max="2584" width="18.7109375" style="42" customWidth="1"/>
    <col min="2585" max="2585" width="23.5703125" style="42" customWidth="1"/>
    <col min="2586" max="2586" width="20.28515625" style="42" customWidth="1"/>
    <col min="2587" max="2587" width="19.5703125" style="42" customWidth="1"/>
    <col min="2588" max="2588" width="17" style="42" customWidth="1"/>
    <col min="2589" max="2589" width="16.28515625" style="42" customWidth="1"/>
    <col min="2590" max="2590" width="13" style="42" customWidth="1"/>
    <col min="2591" max="2591" width="14.42578125" style="42" customWidth="1"/>
    <col min="2592" max="2592" width="23.5703125" style="42" customWidth="1"/>
    <col min="2593" max="2593" width="26.7109375" style="42" customWidth="1"/>
    <col min="2594" max="2594" width="21.85546875" style="42" customWidth="1"/>
    <col min="2595" max="2595" width="19.42578125" style="42" customWidth="1"/>
    <col min="2596" max="2596" width="24" style="42" customWidth="1"/>
    <col min="2597" max="2597" width="20.5703125" style="42" customWidth="1"/>
    <col min="2598" max="2598" width="20" style="42" customWidth="1"/>
    <col min="2599" max="2599" width="18.140625" style="42" customWidth="1"/>
    <col min="2600" max="2816" width="10.140625" style="42"/>
    <col min="2817" max="2817" width="16.140625" style="42" customWidth="1"/>
    <col min="2818" max="2818" width="52.28515625" style="42" customWidth="1"/>
    <col min="2819" max="2819" width="79.28515625" style="42" customWidth="1"/>
    <col min="2820" max="2820" width="44.28515625" style="42" customWidth="1"/>
    <col min="2821" max="2821" width="12.7109375" style="42" customWidth="1"/>
    <col min="2822" max="2822" width="25.7109375" style="42" customWidth="1"/>
    <col min="2823" max="2824" width="12.7109375" style="42" customWidth="1"/>
    <col min="2825" max="2825" width="18.5703125" style="42" customWidth="1"/>
    <col min="2826" max="2826" width="35.42578125" style="42" customWidth="1"/>
    <col min="2827" max="2827" width="6.7109375" style="42" customWidth="1"/>
    <col min="2828" max="2828" width="34.85546875" style="42" customWidth="1"/>
    <col min="2829" max="2829" width="28.140625" style="42" customWidth="1"/>
    <col min="2830" max="2830" width="29.140625" style="42" customWidth="1"/>
    <col min="2831" max="2831" width="24.42578125" style="42" customWidth="1"/>
    <col min="2832" max="2832" width="25.85546875" style="42" customWidth="1"/>
    <col min="2833" max="2833" width="15.7109375" style="42" customWidth="1"/>
    <col min="2834" max="2834" width="22.5703125" style="42" customWidth="1"/>
    <col min="2835" max="2835" width="19.42578125" style="42" customWidth="1"/>
    <col min="2836" max="2836" width="22.5703125" style="42" customWidth="1"/>
    <col min="2837" max="2837" width="17.28515625" style="42" customWidth="1"/>
    <col min="2838" max="2838" width="20.5703125" style="42" customWidth="1"/>
    <col min="2839" max="2839" width="25.7109375" style="42" customWidth="1"/>
    <col min="2840" max="2840" width="18.7109375" style="42" customWidth="1"/>
    <col min="2841" max="2841" width="23.5703125" style="42" customWidth="1"/>
    <col min="2842" max="2842" width="20.28515625" style="42" customWidth="1"/>
    <col min="2843" max="2843" width="19.5703125" style="42" customWidth="1"/>
    <col min="2844" max="2844" width="17" style="42" customWidth="1"/>
    <col min="2845" max="2845" width="16.28515625" style="42" customWidth="1"/>
    <col min="2846" max="2846" width="13" style="42" customWidth="1"/>
    <col min="2847" max="2847" width="14.42578125" style="42" customWidth="1"/>
    <col min="2848" max="2848" width="23.5703125" style="42" customWidth="1"/>
    <col min="2849" max="2849" width="26.7109375" style="42" customWidth="1"/>
    <col min="2850" max="2850" width="21.85546875" style="42" customWidth="1"/>
    <col min="2851" max="2851" width="19.42578125" style="42" customWidth="1"/>
    <col min="2852" max="2852" width="24" style="42" customWidth="1"/>
    <col min="2853" max="2853" width="20.5703125" style="42" customWidth="1"/>
    <col min="2854" max="2854" width="20" style="42" customWidth="1"/>
    <col min="2855" max="2855" width="18.140625" style="42" customWidth="1"/>
    <col min="2856" max="3072" width="10.140625" style="42"/>
    <col min="3073" max="3073" width="16.140625" style="42" customWidth="1"/>
    <col min="3074" max="3074" width="52.28515625" style="42" customWidth="1"/>
    <col min="3075" max="3075" width="79.28515625" style="42" customWidth="1"/>
    <col min="3076" max="3076" width="44.28515625" style="42" customWidth="1"/>
    <col min="3077" max="3077" width="12.7109375" style="42" customWidth="1"/>
    <col min="3078" max="3078" width="25.7109375" style="42" customWidth="1"/>
    <col min="3079" max="3080" width="12.7109375" style="42" customWidth="1"/>
    <col min="3081" max="3081" width="18.5703125" style="42" customWidth="1"/>
    <col min="3082" max="3082" width="35.42578125" style="42" customWidth="1"/>
    <col min="3083" max="3083" width="6.7109375" style="42" customWidth="1"/>
    <col min="3084" max="3084" width="34.85546875" style="42" customWidth="1"/>
    <col min="3085" max="3085" width="28.140625" style="42" customWidth="1"/>
    <col min="3086" max="3086" width="29.140625" style="42" customWidth="1"/>
    <col min="3087" max="3087" width="24.42578125" style="42" customWidth="1"/>
    <col min="3088" max="3088" width="25.85546875" style="42" customWidth="1"/>
    <col min="3089" max="3089" width="15.7109375" style="42" customWidth="1"/>
    <col min="3090" max="3090" width="22.5703125" style="42" customWidth="1"/>
    <col min="3091" max="3091" width="19.42578125" style="42" customWidth="1"/>
    <col min="3092" max="3092" width="22.5703125" style="42" customWidth="1"/>
    <col min="3093" max="3093" width="17.28515625" style="42" customWidth="1"/>
    <col min="3094" max="3094" width="20.5703125" style="42" customWidth="1"/>
    <col min="3095" max="3095" width="25.7109375" style="42" customWidth="1"/>
    <col min="3096" max="3096" width="18.7109375" style="42" customWidth="1"/>
    <col min="3097" max="3097" width="23.5703125" style="42" customWidth="1"/>
    <col min="3098" max="3098" width="20.28515625" style="42" customWidth="1"/>
    <col min="3099" max="3099" width="19.5703125" style="42" customWidth="1"/>
    <col min="3100" max="3100" width="17" style="42" customWidth="1"/>
    <col min="3101" max="3101" width="16.28515625" style="42" customWidth="1"/>
    <col min="3102" max="3102" width="13" style="42" customWidth="1"/>
    <col min="3103" max="3103" width="14.42578125" style="42" customWidth="1"/>
    <col min="3104" max="3104" width="23.5703125" style="42" customWidth="1"/>
    <col min="3105" max="3105" width="26.7109375" style="42" customWidth="1"/>
    <col min="3106" max="3106" width="21.85546875" style="42" customWidth="1"/>
    <col min="3107" max="3107" width="19.42578125" style="42" customWidth="1"/>
    <col min="3108" max="3108" width="24" style="42" customWidth="1"/>
    <col min="3109" max="3109" width="20.5703125" style="42" customWidth="1"/>
    <col min="3110" max="3110" width="20" style="42" customWidth="1"/>
    <col min="3111" max="3111" width="18.140625" style="42" customWidth="1"/>
    <col min="3112" max="3328" width="10.140625" style="42"/>
    <col min="3329" max="3329" width="16.140625" style="42" customWidth="1"/>
    <col min="3330" max="3330" width="52.28515625" style="42" customWidth="1"/>
    <col min="3331" max="3331" width="79.28515625" style="42" customWidth="1"/>
    <col min="3332" max="3332" width="44.28515625" style="42" customWidth="1"/>
    <col min="3333" max="3333" width="12.7109375" style="42" customWidth="1"/>
    <col min="3334" max="3334" width="25.7109375" style="42" customWidth="1"/>
    <col min="3335" max="3336" width="12.7109375" style="42" customWidth="1"/>
    <col min="3337" max="3337" width="18.5703125" style="42" customWidth="1"/>
    <col min="3338" max="3338" width="35.42578125" style="42" customWidth="1"/>
    <col min="3339" max="3339" width="6.7109375" style="42" customWidth="1"/>
    <col min="3340" max="3340" width="34.85546875" style="42" customWidth="1"/>
    <col min="3341" max="3341" width="28.140625" style="42" customWidth="1"/>
    <col min="3342" max="3342" width="29.140625" style="42" customWidth="1"/>
    <col min="3343" max="3343" width="24.42578125" style="42" customWidth="1"/>
    <col min="3344" max="3344" width="25.85546875" style="42" customWidth="1"/>
    <col min="3345" max="3345" width="15.7109375" style="42" customWidth="1"/>
    <col min="3346" max="3346" width="22.5703125" style="42" customWidth="1"/>
    <col min="3347" max="3347" width="19.42578125" style="42" customWidth="1"/>
    <col min="3348" max="3348" width="22.5703125" style="42" customWidth="1"/>
    <col min="3349" max="3349" width="17.28515625" style="42" customWidth="1"/>
    <col min="3350" max="3350" width="20.5703125" style="42" customWidth="1"/>
    <col min="3351" max="3351" width="25.7109375" style="42" customWidth="1"/>
    <col min="3352" max="3352" width="18.7109375" style="42" customWidth="1"/>
    <col min="3353" max="3353" width="23.5703125" style="42" customWidth="1"/>
    <col min="3354" max="3354" width="20.28515625" style="42" customWidth="1"/>
    <col min="3355" max="3355" width="19.5703125" style="42" customWidth="1"/>
    <col min="3356" max="3356" width="17" style="42" customWidth="1"/>
    <col min="3357" max="3357" width="16.28515625" style="42" customWidth="1"/>
    <col min="3358" max="3358" width="13" style="42" customWidth="1"/>
    <col min="3359" max="3359" width="14.42578125" style="42" customWidth="1"/>
    <col min="3360" max="3360" width="23.5703125" style="42" customWidth="1"/>
    <col min="3361" max="3361" width="26.7109375" style="42" customWidth="1"/>
    <col min="3362" max="3362" width="21.85546875" style="42" customWidth="1"/>
    <col min="3363" max="3363" width="19.42578125" style="42" customWidth="1"/>
    <col min="3364" max="3364" width="24" style="42" customWidth="1"/>
    <col min="3365" max="3365" width="20.5703125" style="42" customWidth="1"/>
    <col min="3366" max="3366" width="20" style="42" customWidth="1"/>
    <col min="3367" max="3367" width="18.140625" style="42" customWidth="1"/>
    <col min="3368" max="3584" width="10.140625" style="42"/>
    <col min="3585" max="3585" width="16.140625" style="42" customWidth="1"/>
    <col min="3586" max="3586" width="52.28515625" style="42" customWidth="1"/>
    <col min="3587" max="3587" width="79.28515625" style="42" customWidth="1"/>
    <col min="3588" max="3588" width="44.28515625" style="42" customWidth="1"/>
    <col min="3589" max="3589" width="12.7109375" style="42" customWidth="1"/>
    <col min="3590" max="3590" width="25.7109375" style="42" customWidth="1"/>
    <col min="3591" max="3592" width="12.7109375" style="42" customWidth="1"/>
    <col min="3593" max="3593" width="18.5703125" style="42" customWidth="1"/>
    <col min="3594" max="3594" width="35.42578125" style="42" customWidth="1"/>
    <col min="3595" max="3595" width="6.7109375" style="42" customWidth="1"/>
    <col min="3596" max="3596" width="34.85546875" style="42" customWidth="1"/>
    <col min="3597" max="3597" width="28.140625" style="42" customWidth="1"/>
    <col min="3598" max="3598" width="29.140625" style="42" customWidth="1"/>
    <col min="3599" max="3599" width="24.42578125" style="42" customWidth="1"/>
    <col min="3600" max="3600" width="25.85546875" style="42" customWidth="1"/>
    <col min="3601" max="3601" width="15.7109375" style="42" customWidth="1"/>
    <col min="3602" max="3602" width="22.5703125" style="42" customWidth="1"/>
    <col min="3603" max="3603" width="19.42578125" style="42" customWidth="1"/>
    <col min="3604" max="3604" width="22.5703125" style="42" customWidth="1"/>
    <col min="3605" max="3605" width="17.28515625" style="42" customWidth="1"/>
    <col min="3606" max="3606" width="20.5703125" style="42" customWidth="1"/>
    <col min="3607" max="3607" width="25.7109375" style="42" customWidth="1"/>
    <col min="3608" max="3608" width="18.7109375" style="42" customWidth="1"/>
    <col min="3609" max="3609" width="23.5703125" style="42" customWidth="1"/>
    <col min="3610" max="3610" width="20.28515625" style="42" customWidth="1"/>
    <col min="3611" max="3611" width="19.5703125" style="42" customWidth="1"/>
    <col min="3612" max="3612" width="17" style="42" customWidth="1"/>
    <col min="3613" max="3613" width="16.28515625" style="42" customWidth="1"/>
    <col min="3614" max="3614" width="13" style="42" customWidth="1"/>
    <col min="3615" max="3615" width="14.42578125" style="42" customWidth="1"/>
    <col min="3616" max="3616" width="23.5703125" style="42" customWidth="1"/>
    <col min="3617" max="3617" width="26.7109375" style="42" customWidth="1"/>
    <col min="3618" max="3618" width="21.85546875" style="42" customWidth="1"/>
    <col min="3619" max="3619" width="19.42578125" style="42" customWidth="1"/>
    <col min="3620" max="3620" width="24" style="42" customWidth="1"/>
    <col min="3621" max="3621" width="20.5703125" style="42" customWidth="1"/>
    <col min="3622" max="3622" width="20" style="42" customWidth="1"/>
    <col min="3623" max="3623" width="18.140625" style="42" customWidth="1"/>
    <col min="3624" max="3840" width="10.140625" style="42"/>
    <col min="3841" max="3841" width="16.140625" style="42" customWidth="1"/>
    <col min="3842" max="3842" width="52.28515625" style="42" customWidth="1"/>
    <col min="3843" max="3843" width="79.28515625" style="42" customWidth="1"/>
    <col min="3844" max="3844" width="44.28515625" style="42" customWidth="1"/>
    <col min="3845" max="3845" width="12.7109375" style="42" customWidth="1"/>
    <col min="3846" max="3846" width="25.7109375" style="42" customWidth="1"/>
    <col min="3847" max="3848" width="12.7109375" style="42" customWidth="1"/>
    <col min="3849" max="3849" width="18.5703125" style="42" customWidth="1"/>
    <col min="3850" max="3850" width="35.42578125" style="42" customWidth="1"/>
    <col min="3851" max="3851" width="6.7109375" style="42" customWidth="1"/>
    <col min="3852" max="3852" width="34.85546875" style="42" customWidth="1"/>
    <col min="3853" max="3853" width="28.140625" style="42" customWidth="1"/>
    <col min="3854" max="3854" width="29.140625" style="42" customWidth="1"/>
    <col min="3855" max="3855" width="24.42578125" style="42" customWidth="1"/>
    <col min="3856" max="3856" width="25.85546875" style="42" customWidth="1"/>
    <col min="3857" max="3857" width="15.7109375" style="42" customWidth="1"/>
    <col min="3858" max="3858" width="22.5703125" style="42" customWidth="1"/>
    <col min="3859" max="3859" width="19.42578125" style="42" customWidth="1"/>
    <col min="3860" max="3860" width="22.5703125" style="42" customWidth="1"/>
    <col min="3861" max="3861" width="17.28515625" style="42" customWidth="1"/>
    <col min="3862" max="3862" width="20.5703125" style="42" customWidth="1"/>
    <col min="3863" max="3863" width="25.7109375" style="42" customWidth="1"/>
    <col min="3864" max="3864" width="18.7109375" style="42" customWidth="1"/>
    <col min="3865" max="3865" width="23.5703125" style="42" customWidth="1"/>
    <col min="3866" max="3866" width="20.28515625" style="42" customWidth="1"/>
    <col min="3867" max="3867" width="19.5703125" style="42" customWidth="1"/>
    <col min="3868" max="3868" width="17" style="42" customWidth="1"/>
    <col min="3869" max="3869" width="16.28515625" style="42" customWidth="1"/>
    <col min="3870" max="3870" width="13" style="42" customWidth="1"/>
    <col min="3871" max="3871" width="14.42578125" style="42" customWidth="1"/>
    <col min="3872" max="3872" width="23.5703125" style="42" customWidth="1"/>
    <col min="3873" max="3873" width="26.7109375" style="42" customWidth="1"/>
    <col min="3874" max="3874" width="21.85546875" style="42" customWidth="1"/>
    <col min="3875" max="3875" width="19.42578125" style="42" customWidth="1"/>
    <col min="3876" max="3876" width="24" style="42" customWidth="1"/>
    <col min="3877" max="3877" width="20.5703125" style="42" customWidth="1"/>
    <col min="3878" max="3878" width="20" style="42" customWidth="1"/>
    <col min="3879" max="3879" width="18.140625" style="42" customWidth="1"/>
    <col min="3880" max="4096" width="10.140625" style="42"/>
    <col min="4097" max="4097" width="16.140625" style="42" customWidth="1"/>
    <col min="4098" max="4098" width="52.28515625" style="42" customWidth="1"/>
    <col min="4099" max="4099" width="79.28515625" style="42" customWidth="1"/>
    <col min="4100" max="4100" width="44.28515625" style="42" customWidth="1"/>
    <col min="4101" max="4101" width="12.7109375" style="42" customWidth="1"/>
    <col min="4102" max="4102" width="25.7109375" style="42" customWidth="1"/>
    <col min="4103" max="4104" width="12.7109375" style="42" customWidth="1"/>
    <col min="4105" max="4105" width="18.5703125" style="42" customWidth="1"/>
    <col min="4106" max="4106" width="35.42578125" style="42" customWidth="1"/>
    <col min="4107" max="4107" width="6.7109375" style="42" customWidth="1"/>
    <col min="4108" max="4108" width="34.85546875" style="42" customWidth="1"/>
    <col min="4109" max="4109" width="28.140625" style="42" customWidth="1"/>
    <col min="4110" max="4110" width="29.140625" style="42" customWidth="1"/>
    <col min="4111" max="4111" width="24.42578125" style="42" customWidth="1"/>
    <col min="4112" max="4112" width="25.85546875" style="42" customWidth="1"/>
    <col min="4113" max="4113" width="15.7109375" style="42" customWidth="1"/>
    <col min="4114" max="4114" width="22.5703125" style="42" customWidth="1"/>
    <col min="4115" max="4115" width="19.42578125" style="42" customWidth="1"/>
    <col min="4116" max="4116" width="22.5703125" style="42" customWidth="1"/>
    <col min="4117" max="4117" width="17.28515625" style="42" customWidth="1"/>
    <col min="4118" max="4118" width="20.5703125" style="42" customWidth="1"/>
    <col min="4119" max="4119" width="25.7109375" style="42" customWidth="1"/>
    <col min="4120" max="4120" width="18.7109375" style="42" customWidth="1"/>
    <col min="4121" max="4121" width="23.5703125" style="42" customWidth="1"/>
    <col min="4122" max="4122" width="20.28515625" style="42" customWidth="1"/>
    <col min="4123" max="4123" width="19.5703125" style="42" customWidth="1"/>
    <col min="4124" max="4124" width="17" style="42" customWidth="1"/>
    <col min="4125" max="4125" width="16.28515625" style="42" customWidth="1"/>
    <col min="4126" max="4126" width="13" style="42" customWidth="1"/>
    <col min="4127" max="4127" width="14.42578125" style="42" customWidth="1"/>
    <col min="4128" max="4128" width="23.5703125" style="42" customWidth="1"/>
    <col min="4129" max="4129" width="26.7109375" style="42" customWidth="1"/>
    <col min="4130" max="4130" width="21.85546875" style="42" customWidth="1"/>
    <col min="4131" max="4131" width="19.42578125" style="42" customWidth="1"/>
    <col min="4132" max="4132" width="24" style="42" customWidth="1"/>
    <col min="4133" max="4133" width="20.5703125" style="42" customWidth="1"/>
    <col min="4134" max="4134" width="20" style="42" customWidth="1"/>
    <col min="4135" max="4135" width="18.140625" style="42" customWidth="1"/>
    <col min="4136" max="4352" width="10.140625" style="42"/>
    <col min="4353" max="4353" width="16.140625" style="42" customWidth="1"/>
    <col min="4354" max="4354" width="52.28515625" style="42" customWidth="1"/>
    <col min="4355" max="4355" width="79.28515625" style="42" customWidth="1"/>
    <col min="4356" max="4356" width="44.28515625" style="42" customWidth="1"/>
    <col min="4357" max="4357" width="12.7109375" style="42" customWidth="1"/>
    <col min="4358" max="4358" width="25.7109375" style="42" customWidth="1"/>
    <col min="4359" max="4360" width="12.7109375" style="42" customWidth="1"/>
    <col min="4361" max="4361" width="18.5703125" style="42" customWidth="1"/>
    <col min="4362" max="4362" width="35.42578125" style="42" customWidth="1"/>
    <col min="4363" max="4363" width="6.7109375" style="42" customWidth="1"/>
    <col min="4364" max="4364" width="34.85546875" style="42" customWidth="1"/>
    <col min="4365" max="4365" width="28.140625" style="42" customWidth="1"/>
    <col min="4366" max="4366" width="29.140625" style="42" customWidth="1"/>
    <col min="4367" max="4367" width="24.42578125" style="42" customWidth="1"/>
    <col min="4368" max="4368" width="25.85546875" style="42" customWidth="1"/>
    <col min="4369" max="4369" width="15.7109375" style="42" customWidth="1"/>
    <col min="4370" max="4370" width="22.5703125" style="42" customWidth="1"/>
    <col min="4371" max="4371" width="19.42578125" style="42" customWidth="1"/>
    <col min="4372" max="4372" width="22.5703125" style="42" customWidth="1"/>
    <col min="4373" max="4373" width="17.28515625" style="42" customWidth="1"/>
    <col min="4374" max="4374" width="20.5703125" style="42" customWidth="1"/>
    <col min="4375" max="4375" width="25.7109375" style="42" customWidth="1"/>
    <col min="4376" max="4376" width="18.7109375" style="42" customWidth="1"/>
    <col min="4377" max="4377" width="23.5703125" style="42" customWidth="1"/>
    <col min="4378" max="4378" width="20.28515625" style="42" customWidth="1"/>
    <col min="4379" max="4379" width="19.5703125" style="42" customWidth="1"/>
    <col min="4380" max="4380" width="17" style="42" customWidth="1"/>
    <col min="4381" max="4381" width="16.28515625" style="42" customWidth="1"/>
    <col min="4382" max="4382" width="13" style="42" customWidth="1"/>
    <col min="4383" max="4383" width="14.42578125" style="42" customWidth="1"/>
    <col min="4384" max="4384" width="23.5703125" style="42" customWidth="1"/>
    <col min="4385" max="4385" width="26.7109375" style="42" customWidth="1"/>
    <col min="4386" max="4386" width="21.85546875" style="42" customWidth="1"/>
    <col min="4387" max="4387" width="19.42578125" style="42" customWidth="1"/>
    <col min="4388" max="4388" width="24" style="42" customWidth="1"/>
    <col min="4389" max="4389" width="20.5703125" style="42" customWidth="1"/>
    <col min="4390" max="4390" width="20" style="42" customWidth="1"/>
    <col min="4391" max="4391" width="18.140625" style="42" customWidth="1"/>
    <col min="4392" max="4608" width="10.140625" style="42"/>
    <col min="4609" max="4609" width="16.140625" style="42" customWidth="1"/>
    <col min="4610" max="4610" width="52.28515625" style="42" customWidth="1"/>
    <col min="4611" max="4611" width="79.28515625" style="42" customWidth="1"/>
    <col min="4612" max="4612" width="44.28515625" style="42" customWidth="1"/>
    <col min="4613" max="4613" width="12.7109375" style="42" customWidth="1"/>
    <col min="4614" max="4614" width="25.7109375" style="42" customWidth="1"/>
    <col min="4615" max="4616" width="12.7109375" style="42" customWidth="1"/>
    <col min="4617" max="4617" width="18.5703125" style="42" customWidth="1"/>
    <col min="4618" max="4618" width="35.42578125" style="42" customWidth="1"/>
    <col min="4619" max="4619" width="6.7109375" style="42" customWidth="1"/>
    <col min="4620" max="4620" width="34.85546875" style="42" customWidth="1"/>
    <col min="4621" max="4621" width="28.140625" style="42" customWidth="1"/>
    <col min="4622" max="4622" width="29.140625" style="42" customWidth="1"/>
    <col min="4623" max="4623" width="24.42578125" style="42" customWidth="1"/>
    <col min="4624" max="4624" width="25.85546875" style="42" customWidth="1"/>
    <col min="4625" max="4625" width="15.7109375" style="42" customWidth="1"/>
    <col min="4626" max="4626" width="22.5703125" style="42" customWidth="1"/>
    <col min="4627" max="4627" width="19.42578125" style="42" customWidth="1"/>
    <col min="4628" max="4628" width="22.5703125" style="42" customWidth="1"/>
    <col min="4629" max="4629" width="17.28515625" style="42" customWidth="1"/>
    <col min="4630" max="4630" width="20.5703125" style="42" customWidth="1"/>
    <col min="4631" max="4631" width="25.7109375" style="42" customWidth="1"/>
    <col min="4632" max="4632" width="18.7109375" style="42" customWidth="1"/>
    <col min="4633" max="4633" width="23.5703125" style="42" customWidth="1"/>
    <col min="4634" max="4634" width="20.28515625" style="42" customWidth="1"/>
    <col min="4635" max="4635" width="19.5703125" style="42" customWidth="1"/>
    <col min="4636" max="4636" width="17" style="42" customWidth="1"/>
    <col min="4637" max="4637" width="16.28515625" style="42" customWidth="1"/>
    <col min="4638" max="4638" width="13" style="42" customWidth="1"/>
    <col min="4639" max="4639" width="14.42578125" style="42" customWidth="1"/>
    <col min="4640" max="4640" width="23.5703125" style="42" customWidth="1"/>
    <col min="4641" max="4641" width="26.7109375" style="42" customWidth="1"/>
    <col min="4642" max="4642" width="21.85546875" style="42" customWidth="1"/>
    <col min="4643" max="4643" width="19.42578125" style="42" customWidth="1"/>
    <col min="4644" max="4644" width="24" style="42" customWidth="1"/>
    <col min="4645" max="4645" width="20.5703125" style="42" customWidth="1"/>
    <col min="4646" max="4646" width="20" style="42" customWidth="1"/>
    <col min="4647" max="4647" width="18.140625" style="42" customWidth="1"/>
    <col min="4648" max="4864" width="10.140625" style="42"/>
    <col min="4865" max="4865" width="16.140625" style="42" customWidth="1"/>
    <col min="4866" max="4866" width="52.28515625" style="42" customWidth="1"/>
    <col min="4867" max="4867" width="79.28515625" style="42" customWidth="1"/>
    <col min="4868" max="4868" width="44.28515625" style="42" customWidth="1"/>
    <col min="4869" max="4869" width="12.7109375" style="42" customWidth="1"/>
    <col min="4870" max="4870" width="25.7109375" style="42" customWidth="1"/>
    <col min="4871" max="4872" width="12.7109375" style="42" customWidth="1"/>
    <col min="4873" max="4873" width="18.5703125" style="42" customWidth="1"/>
    <col min="4874" max="4874" width="35.42578125" style="42" customWidth="1"/>
    <col min="4875" max="4875" width="6.7109375" style="42" customWidth="1"/>
    <col min="4876" max="4876" width="34.85546875" style="42" customWidth="1"/>
    <col min="4877" max="4877" width="28.140625" style="42" customWidth="1"/>
    <col min="4878" max="4878" width="29.140625" style="42" customWidth="1"/>
    <col min="4879" max="4879" width="24.42578125" style="42" customWidth="1"/>
    <col min="4880" max="4880" width="25.85546875" style="42" customWidth="1"/>
    <col min="4881" max="4881" width="15.7109375" style="42" customWidth="1"/>
    <col min="4882" max="4882" width="22.5703125" style="42" customWidth="1"/>
    <col min="4883" max="4883" width="19.42578125" style="42" customWidth="1"/>
    <col min="4884" max="4884" width="22.5703125" style="42" customWidth="1"/>
    <col min="4885" max="4885" width="17.28515625" style="42" customWidth="1"/>
    <col min="4886" max="4886" width="20.5703125" style="42" customWidth="1"/>
    <col min="4887" max="4887" width="25.7109375" style="42" customWidth="1"/>
    <col min="4888" max="4888" width="18.7109375" style="42" customWidth="1"/>
    <col min="4889" max="4889" width="23.5703125" style="42" customWidth="1"/>
    <col min="4890" max="4890" width="20.28515625" style="42" customWidth="1"/>
    <col min="4891" max="4891" width="19.5703125" style="42" customWidth="1"/>
    <col min="4892" max="4892" width="17" style="42" customWidth="1"/>
    <col min="4893" max="4893" width="16.28515625" style="42" customWidth="1"/>
    <col min="4894" max="4894" width="13" style="42" customWidth="1"/>
    <col min="4895" max="4895" width="14.42578125" style="42" customWidth="1"/>
    <col min="4896" max="4896" width="23.5703125" style="42" customWidth="1"/>
    <col min="4897" max="4897" width="26.7109375" style="42" customWidth="1"/>
    <col min="4898" max="4898" width="21.85546875" style="42" customWidth="1"/>
    <col min="4899" max="4899" width="19.42578125" style="42" customWidth="1"/>
    <col min="4900" max="4900" width="24" style="42" customWidth="1"/>
    <col min="4901" max="4901" width="20.5703125" style="42" customWidth="1"/>
    <col min="4902" max="4902" width="20" style="42" customWidth="1"/>
    <col min="4903" max="4903" width="18.140625" style="42" customWidth="1"/>
    <col min="4904" max="5120" width="10.140625" style="42"/>
    <col min="5121" max="5121" width="16.140625" style="42" customWidth="1"/>
    <col min="5122" max="5122" width="52.28515625" style="42" customWidth="1"/>
    <col min="5123" max="5123" width="79.28515625" style="42" customWidth="1"/>
    <col min="5124" max="5124" width="44.28515625" style="42" customWidth="1"/>
    <col min="5125" max="5125" width="12.7109375" style="42" customWidth="1"/>
    <col min="5126" max="5126" width="25.7109375" style="42" customWidth="1"/>
    <col min="5127" max="5128" width="12.7109375" style="42" customWidth="1"/>
    <col min="5129" max="5129" width="18.5703125" style="42" customWidth="1"/>
    <col min="5130" max="5130" width="35.42578125" style="42" customWidth="1"/>
    <col min="5131" max="5131" width="6.7109375" style="42" customWidth="1"/>
    <col min="5132" max="5132" width="34.85546875" style="42" customWidth="1"/>
    <col min="5133" max="5133" width="28.140625" style="42" customWidth="1"/>
    <col min="5134" max="5134" width="29.140625" style="42" customWidth="1"/>
    <col min="5135" max="5135" width="24.42578125" style="42" customWidth="1"/>
    <col min="5136" max="5136" width="25.85546875" style="42" customWidth="1"/>
    <col min="5137" max="5137" width="15.7109375" style="42" customWidth="1"/>
    <col min="5138" max="5138" width="22.5703125" style="42" customWidth="1"/>
    <col min="5139" max="5139" width="19.42578125" style="42" customWidth="1"/>
    <col min="5140" max="5140" width="22.5703125" style="42" customWidth="1"/>
    <col min="5141" max="5141" width="17.28515625" style="42" customWidth="1"/>
    <col min="5142" max="5142" width="20.5703125" style="42" customWidth="1"/>
    <col min="5143" max="5143" width="25.7109375" style="42" customWidth="1"/>
    <col min="5144" max="5144" width="18.7109375" style="42" customWidth="1"/>
    <col min="5145" max="5145" width="23.5703125" style="42" customWidth="1"/>
    <col min="5146" max="5146" width="20.28515625" style="42" customWidth="1"/>
    <col min="5147" max="5147" width="19.5703125" style="42" customWidth="1"/>
    <col min="5148" max="5148" width="17" style="42" customWidth="1"/>
    <col min="5149" max="5149" width="16.28515625" style="42" customWidth="1"/>
    <col min="5150" max="5150" width="13" style="42" customWidth="1"/>
    <col min="5151" max="5151" width="14.42578125" style="42" customWidth="1"/>
    <col min="5152" max="5152" width="23.5703125" style="42" customWidth="1"/>
    <col min="5153" max="5153" width="26.7109375" style="42" customWidth="1"/>
    <col min="5154" max="5154" width="21.85546875" style="42" customWidth="1"/>
    <col min="5155" max="5155" width="19.42578125" style="42" customWidth="1"/>
    <col min="5156" max="5156" width="24" style="42" customWidth="1"/>
    <col min="5157" max="5157" width="20.5703125" style="42" customWidth="1"/>
    <col min="5158" max="5158" width="20" style="42" customWidth="1"/>
    <col min="5159" max="5159" width="18.140625" style="42" customWidth="1"/>
    <col min="5160" max="5376" width="10.140625" style="42"/>
    <col min="5377" max="5377" width="16.140625" style="42" customWidth="1"/>
    <col min="5378" max="5378" width="52.28515625" style="42" customWidth="1"/>
    <col min="5379" max="5379" width="79.28515625" style="42" customWidth="1"/>
    <col min="5380" max="5380" width="44.28515625" style="42" customWidth="1"/>
    <col min="5381" max="5381" width="12.7109375" style="42" customWidth="1"/>
    <col min="5382" max="5382" width="25.7109375" style="42" customWidth="1"/>
    <col min="5383" max="5384" width="12.7109375" style="42" customWidth="1"/>
    <col min="5385" max="5385" width="18.5703125" style="42" customWidth="1"/>
    <col min="5386" max="5386" width="35.42578125" style="42" customWidth="1"/>
    <col min="5387" max="5387" width="6.7109375" style="42" customWidth="1"/>
    <col min="5388" max="5388" width="34.85546875" style="42" customWidth="1"/>
    <col min="5389" max="5389" width="28.140625" style="42" customWidth="1"/>
    <col min="5390" max="5390" width="29.140625" style="42" customWidth="1"/>
    <col min="5391" max="5391" width="24.42578125" style="42" customWidth="1"/>
    <col min="5392" max="5392" width="25.85546875" style="42" customWidth="1"/>
    <col min="5393" max="5393" width="15.7109375" style="42" customWidth="1"/>
    <col min="5394" max="5394" width="22.5703125" style="42" customWidth="1"/>
    <col min="5395" max="5395" width="19.42578125" style="42" customWidth="1"/>
    <col min="5396" max="5396" width="22.5703125" style="42" customWidth="1"/>
    <col min="5397" max="5397" width="17.28515625" style="42" customWidth="1"/>
    <col min="5398" max="5398" width="20.5703125" style="42" customWidth="1"/>
    <col min="5399" max="5399" width="25.7109375" style="42" customWidth="1"/>
    <col min="5400" max="5400" width="18.7109375" style="42" customWidth="1"/>
    <col min="5401" max="5401" width="23.5703125" style="42" customWidth="1"/>
    <col min="5402" max="5402" width="20.28515625" style="42" customWidth="1"/>
    <col min="5403" max="5403" width="19.5703125" style="42" customWidth="1"/>
    <col min="5404" max="5404" width="17" style="42" customWidth="1"/>
    <col min="5405" max="5405" width="16.28515625" style="42" customWidth="1"/>
    <col min="5406" max="5406" width="13" style="42" customWidth="1"/>
    <col min="5407" max="5407" width="14.42578125" style="42" customWidth="1"/>
    <col min="5408" max="5408" width="23.5703125" style="42" customWidth="1"/>
    <col min="5409" max="5409" width="26.7109375" style="42" customWidth="1"/>
    <col min="5410" max="5410" width="21.85546875" style="42" customWidth="1"/>
    <col min="5411" max="5411" width="19.42578125" style="42" customWidth="1"/>
    <col min="5412" max="5412" width="24" style="42" customWidth="1"/>
    <col min="5413" max="5413" width="20.5703125" style="42" customWidth="1"/>
    <col min="5414" max="5414" width="20" style="42" customWidth="1"/>
    <col min="5415" max="5415" width="18.140625" style="42" customWidth="1"/>
    <col min="5416" max="5632" width="10.140625" style="42"/>
    <col min="5633" max="5633" width="16.140625" style="42" customWidth="1"/>
    <col min="5634" max="5634" width="52.28515625" style="42" customWidth="1"/>
    <col min="5635" max="5635" width="79.28515625" style="42" customWidth="1"/>
    <col min="5636" max="5636" width="44.28515625" style="42" customWidth="1"/>
    <col min="5637" max="5637" width="12.7109375" style="42" customWidth="1"/>
    <col min="5638" max="5638" width="25.7109375" style="42" customWidth="1"/>
    <col min="5639" max="5640" width="12.7109375" style="42" customWidth="1"/>
    <col min="5641" max="5641" width="18.5703125" style="42" customWidth="1"/>
    <col min="5642" max="5642" width="35.42578125" style="42" customWidth="1"/>
    <col min="5643" max="5643" width="6.7109375" style="42" customWidth="1"/>
    <col min="5644" max="5644" width="34.85546875" style="42" customWidth="1"/>
    <col min="5645" max="5645" width="28.140625" style="42" customWidth="1"/>
    <col min="5646" max="5646" width="29.140625" style="42" customWidth="1"/>
    <col min="5647" max="5647" width="24.42578125" style="42" customWidth="1"/>
    <col min="5648" max="5648" width="25.85546875" style="42" customWidth="1"/>
    <col min="5649" max="5649" width="15.7109375" style="42" customWidth="1"/>
    <col min="5650" max="5650" width="22.5703125" style="42" customWidth="1"/>
    <col min="5651" max="5651" width="19.42578125" style="42" customWidth="1"/>
    <col min="5652" max="5652" width="22.5703125" style="42" customWidth="1"/>
    <col min="5653" max="5653" width="17.28515625" style="42" customWidth="1"/>
    <col min="5654" max="5654" width="20.5703125" style="42" customWidth="1"/>
    <col min="5655" max="5655" width="25.7109375" style="42" customWidth="1"/>
    <col min="5656" max="5656" width="18.7109375" style="42" customWidth="1"/>
    <col min="5657" max="5657" width="23.5703125" style="42" customWidth="1"/>
    <col min="5658" max="5658" width="20.28515625" style="42" customWidth="1"/>
    <col min="5659" max="5659" width="19.5703125" style="42" customWidth="1"/>
    <col min="5660" max="5660" width="17" style="42" customWidth="1"/>
    <col min="5661" max="5661" width="16.28515625" style="42" customWidth="1"/>
    <col min="5662" max="5662" width="13" style="42" customWidth="1"/>
    <col min="5663" max="5663" width="14.42578125" style="42" customWidth="1"/>
    <col min="5664" max="5664" width="23.5703125" style="42" customWidth="1"/>
    <col min="5665" max="5665" width="26.7109375" style="42" customWidth="1"/>
    <col min="5666" max="5666" width="21.85546875" style="42" customWidth="1"/>
    <col min="5667" max="5667" width="19.42578125" style="42" customWidth="1"/>
    <col min="5668" max="5668" width="24" style="42" customWidth="1"/>
    <col min="5669" max="5669" width="20.5703125" style="42" customWidth="1"/>
    <col min="5670" max="5670" width="20" style="42" customWidth="1"/>
    <col min="5671" max="5671" width="18.140625" style="42" customWidth="1"/>
    <col min="5672" max="5888" width="10.140625" style="42"/>
    <col min="5889" max="5889" width="16.140625" style="42" customWidth="1"/>
    <col min="5890" max="5890" width="52.28515625" style="42" customWidth="1"/>
    <col min="5891" max="5891" width="79.28515625" style="42" customWidth="1"/>
    <col min="5892" max="5892" width="44.28515625" style="42" customWidth="1"/>
    <col min="5893" max="5893" width="12.7109375" style="42" customWidth="1"/>
    <col min="5894" max="5894" width="25.7109375" style="42" customWidth="1"/>
    <col min="5895" max="5896" width="12.7109375" style="42" customWidth="1"/>
    <col min="5897" max="5897" width="18.5703125" style="42" customWidth="1"/>
    <col min="5898" max="5898" width="35.42578125" style="42" customWidth="1"/>
    <col min="5899" max="5899" width="6.7109375" style="42" customWidth="1"/>
    <col min="5900" max="5900" width="34.85546875" style="42" customWidth="1"/>
    <col min="5901" max="5901" width="28.140625" style="42" customWidth="1"/>
    <col min="5902" max="5902" width="29.140625" style="42" customWidth="1"/>
    <col min="5903" max="5903" width="24.42578125" style="42" customWidth="1"/>
    <col min="5904" max="5904" width="25.85546875" style="42" customWidth="1"/>
    <col min="5905" max="5905" width="15.7109375" style="42" customWidth="1"/>
    <col min="5906" max="5906" width="22.5703125" style="42" customWidth="1"/>
    <col min="5907" max="5907" width="19.42578125" style="42" customWidth="1"/>
    <col min="5908" max="5908" width="22.5703125" style="42" customWidth="1"/>
    <col min="5909" max="5909" width="17.28515625" style="42" customWidth="1"/>
    <col min="5910" max="5910" width="20.5703125" style="42" customWidth="1"/>
    <col min="5911" max="5911" width="25.7109375" style="42" customWidth="1"/>
    <col min="5912" max="5912" width="18.7109375" style="42" customWidth="1"/>
    <col min="5913" max="5913" width="23.5703125" style="42" customWidth="1"/>
    <col min="5914" max="5914" width="20.28515625" style="42" customWidth="1"/>
    <col min="5915" max="5915" width="19.5703125" style="42" customWidth="1"/>
    <col min="5916" max="5916" width="17" style="42" customWidth="1"/>
    <col min="5917" max="5917" width="16.28515625" style="42" customWidth="1"/>
    <col min="5918" max="5918" width="13" style="42" customWidth="1"/>
    <col min="5919" max="5919" width="14.42578125" style="42" customWidth="1"/>
    <col min="5920" max="5920" width="23.5703125" style="42" customWidth="1"/>
    <col min="5921" max="5921" width="26.7109375" style="42" customWidth="1"/>
    <col min="5922" max="5922" width="21.85546875" style="42" customWidth="1"/>
    <col min="5923" max="5923" width="19.42578125" style="42" customWidth="1"/>
    <col min="5924" max="5924" width="24" style="42" customWidth="1"/>
    <col min="5925" max="5925" width="20.5703125" style="42" customWidth="1"/>
    <col min="5926" max="5926" width="20" style="42" customWidth="1"/>
    <col min="5927" max="5927" width="18.140625" style="42" customWidth="1"/>
    <col min="5928" max="6144" width="10.140625" style="42"/>
    <col min="6145" max="6145" width="16.140625" style="42" customWidth="1"/>
    <col min="6146" max="6146" width="52.28515625" style="42" customWidth="1"/>
    <col min="6147" max="6147" width="79.28515625" style="42" customWidth="1"/>
    <col min="6148" max="6148" width="44.28515625" style="42" customWidth="1"/>
    <col min="6149" max="6149" width="12.7109375" style="42" customWidth="1"/>
    <col min="6150" max="6150" width="25.7109375" style="42" customWidth="1"/>
    <col min="6151" max="6152" width="12.7109375" style="42" customWidth="1"/>
    <col min="6153" max="6153" width="18.5703125" style="42" customWidth="1"/>
    <col min="6154" max="6154" width="35.42578125" style="42" customWidth="1"/>
    <col min="6155" max="6155" width="6.7109375" style="42" customWidth="1"/>
    <col min="6156" max="6156" width="34.85546875" style="42" customWidth="1"/>
    <col min="6157" max="6157" width="28.140625" style="42" customWidth="1"/>
    <col min="6158" max="6158" width="29.140625" style="42" customWidth="1"/>
    <col min="6159" max="6159" width="24.42578125" style="42" customWidth="1"/>
    <col min="6160" max="6160" width="25.85546875" style="42" customWidth="1"/>
    <col min="6161" max="6161" width="15.7109375" style="42" customWidth="1"/>
    <col min="6162" max="6162" width="22.5703125" style="42" customWidth="1"/>
    <col min="6163" max="6163" width="19.42578125" style="42" customWidth="1"/>
    <col min="6164" max="6164" width="22.5703125" style="42" customWidth="1"/>
    <col min="6165" max="6165" width="17.28515625" style="42" customWidth="1"/>
    <col min="6166" max="6166" width="20.5703125" style="42" customWidth="1"/>
    <col min="6167" max="6167" width="25.7109375" style="42" customWidth="1"/>
    <col min="6168" max="6168" width="18.7109375" style="42" customWidth="1"/>
    <col min="6169" max="6169" width="23.5703125" style="42" customWidth="1"/>
    <col min="6170" max="6170" width="20.28515625" style="42" customWidth="1"/>
    <col min="6171" max="6171" width="19.5703125" style="42" customWidth="1"/>
    <col min="6172" max="6172" width="17" style="42" customWidth="1"/>
    <col min="6173" max="6173" width="16.28515625" style="42" customWidth="1"/>
    <col min="6174" max="6174" width="13" style="42" customWidth="1"/>
    <col min="6175" max="6175" width="14.42578125" style="42" customWidth="1"/>
    <col min="6176" max="6176" width="23.5703125" style="42" customWidth="1"/>
    <col min="6177" max="6177" width="26.7109375" style="42" customWidth="1"/>
    <col min="6178" max="6178" width="21.85546875" style="42" customWidth="1"/>
    <col min="6179" max="6179" width="19.42578125" style="42" customWidth="1"/>
    <col min="6180" max="6180" width="24" style="42" customWidth="1"/>
    <col min="6181" max="6181" width="20.5703125" style="42" customWidth="1"/>
    <col min="6182" max="6182" width="20" style="42" customWidth="1"/>
    <col min="6183" max="6183" width="18.140625" style="42" customWidth="1"/>
    <col min="6184" max="6400" width="10.140625" style="42"/>
    <col min="6401" max="6401" width="16.140625" style="42" customWidth="1"/>
    <col min="6402" max="6402" width="52.28515625" style="42" customWidth="1"/>
    <col min="6403" max="6403" width="79.28515625" style="42" customWidth="1"/>
    <col min="6404" max="6404" width="44.28515625" style="42" customWidth="1"/>
    <col min="6405" max="6405" width="12.7109375" style="42" customWidth="1"/>
    <col min="6406" max="6406" width="25.7109375" style="42" customWidth="1"/>
    <col min="6407" max="6408" width="12.7109375" style="42" customWidth="1"/>
    <col min="6409" max="6409" width="18.5703125" style="42" customWidth="1"/>
    <col min="6410" max="6410" width="35.42578125" style="42" customWidth="1"/>
    <col min="6411" max="6411" width="6.7109375" style="42" customWidth="1"/>
    <col min="6412" max="6412" width="34.85546875" style="42" customWidth="1"/>
    <col min="6413" max="6413" width="28.140625" style="42" customWidth="1"/>
    <col min="6414" max="6414" width="29.140625" style="42" customWidth="1"/>
    <col min="6415" max="6415" width="24.42578125" style="42" customWidth="1"/>
    <col min="6416" max="6416" width="25.85546875" style="42" customWidth="1"/>
    <col min="6417" max="6417" width="15.7109375" style="42" customWidth="1"/>
    <col min="6418" max="6418" width="22.5703125" style="42" customWidth="1"/>
    <col min="6419" max="6419" width="19.42578125" style="42" customWidth="1"/>
    <col min="6420" max="6420" width="22.5703125" style="42" customWidth="1"/>
    <col min="6421" max="6421" width="17.28515625" style="42" customWidth="1"/>
    <col min="6422" max="6422" width="20.5703125" style="42" customWidth="1"/>
    <col min="6423" max="6423" width="25.7109375" style="42" customWidth="1"/>
    <col min="6424" max="6424" width="18.7109375" style="42" customWidth="1"/>
    <col min="6425" max="6425" width="23.5703125" style="42" customWidth="1"/>
    <col min="6426" max="6426" width="20.28515625" style="42" customWidth="1"/>
    <col min="6427" max="6427" width="19.5703125" style="42" customWidth="1"/>
    <col min="6428" max="6428" width="17" style="42" customWidth="1"/>
    <col min="6429" max="6429" width="16.28515625" style="42" customWidth="1"/>
    <col min="6430" max="6430" width="13" style="42" customWidth="1"/>
    <col min="6431" max="6431" width="14.42578125" style="42" customWidth="1"/>
    <col min="6432" max="6432" width="23.5703125" style="42" customWidth="1"/>
    <col min="6433" max="6433" width="26.7109375" style="42" customWidth="1"/>
    <col min="6434" max="6434" width="21.85546875" style="42" customWidth="1"/>
    <col min="6435" max="6435" width="19.42578125" style="42" customWidth="1"/>
    <col min="6436" max="6436" width="24" style="42" customWidth="1"/>
    <col min="6437" max="6437" width="20.5703125" style="42" customWidth="1"/>
    <col min="6438" max="6438" width="20" style="42" customWidth="1"/>
    <col min="6439" max="6439" width="18.140625" style="42" customWidth="1"/>
    <col min="6440" max="6656" width="10.140625" style="42"/>
    <col min="6657" max="6657" width="16.140625" style="42" customWidth="1"/>
    <col min="6658" max="6658" width="52.28515625" style="42" customWidth="1"/>
    <col min="6659" max="6659" width="79.28515625" style="42" customWidth="1"/>
    <col min="6660" max="6660" width="44.28515625" style="42" customWidth="1"/>
    <col min="6661" max="6661" width="12.7109375" style="42" customWidth="1"/>
    <col min="6662" max="6662" width="25.7109375" style="42" customWidth="1"/>
    <col min="6663" max="6664" width="12.7109375" style="42" customWidth="1"/>
    <col min="6665" max="6665" width="18.5703125" style="42" customWidth="1"/>
    <col min="6666" max="6666" width="35.42578125" style="42" customWidth="1"/>
    <col min="6667" max="6667" width="6.7109375" style="42" customWidth="1"/>
    <col min="6668" max="6668" width="34.85546875" style="42" customWidth="1"/>
    <col min="6669" max="6669" width="28.140625" style="42" customWidth="1"/>
    <col min="6670" max="6670" width="29.140625" style="42" customWidth="1"/>
    <col min="6671" max="6671" width="24.42578125" style="42" customWidth="1"/>
    <col min="6672" max="6672" width="25.85546875" style="42" customWidth="1"/>
    <col min="6673" max="6673" width="15.7109375" style="42" customWidth="1"/>
    <col min="6674" max="6674" width="22.5703125" style="42" customWidth="1"/>
    <col min="6675" max="6675" width="19.42578125" style="42" customWidth="1"/>
    <col min="6676" max="6676" width="22.5703125" style="42" customWidth="1"/>
    <col min="6677" max="6677" width="17.28515625" style="42" customWidth="1"/>
    <col min="6678" max="6678" width="20.5703125" style="42" customWidth="1"/>
    <col min="6679" max="6679" width="25.7109375" style="42" customWidth="1"/>
    <col min="6680" max="6680" width="18.7109375" style="42" customWidth="1"/>
    <col min="6681" max="6681" width="23.5703125" style="42" customWidth="1"/>
    <col min="6682" max="6682" width="20.28515625" style="42" customWidth="1"/>
    <col min="6683" max="6683" width="19.5703125" style="42" customWidth="1"/>
    <col min="6684" max="6684" width="17" style="42" customWidth="1"/>
    <col min="6685" max="6685" width="16.28515625" style="42" customWidth="1"/>
    <col min="6686" max="6686" width="13" style="42" customWidth="1"/>
    <col min="6687" max="6687" width="14.42578125" style="42" customWidth="1"/>
    <col min="6688" max="6688" width="23.5703125" style="42" customWidth="1"/>
    <col min="6689" max="6689" width="26.7109375" style="42" customWidth="1"/>
    <col min="6690" max="6690" width="21.85546875" style="42" customWidth="1"/>
    <col min="6691" max="6691" width="19.42578125" style="42" customWidth="1"/>
    <col min="6692" max="6692" width="24" style="42" customWidth="1"/>
    <col min="6693" max="6693" width="20.5703125" style="42" customWidth="1"/>
    <col min="6694" max="6694" width="20" style="42" customWidth="1"/>
    <col min="6695" max="6695" width="18.140625" style="42" customWidth="1"/>
    <col min="6696" max="6912" width="10.140625" style="42"/>
    <col min="6913" max="6913" width="16.140625" style="42" customWidth="1"/>
    <col min="6914" max="6914" width="52.28515625" style="42" customWidth="1"/>
    <col min="6915" max="6915" width="79.28515625" style="42" customWidth="1"/>
    <col min="6916" max="6916" width="44.28515625" style="42" customWidth="1"/>
    <col min="6917" max="6917" width="12.7109375" style="42" customWidth="1"/>
    <col min="6918" max="6918" width="25.7109375" style="42" customWidth="1"/>
    <col min="6919" max="6920" width="12.7109375" style="42" customWidth="1"/>
    <col min="6921" max="6921" width="18.5703125" style="42" customWidth="1"/>
    <col min="6922" max="6922" width="35.42578125" style="42" customWidth="1"/>
    <col min="6923" max="6923" width="6.7109375" style="42" customWidth="1"/>
    <col min="6924" max="6924" width="34.85546875" style="42" customWidth="1"/>
    <col min="6925" max="6925" width="28.140625" style="42" customWidth="1"/>
    <col min="6926" max="6926" width="29.140625" style="42" customWidth="1"/>
    <col min="6927" max="6927" width="24.42578125" style="42" customWidth="1"/>
    <col min="6928" max="6928" width="25.85546875" style="42" customWidth="1"/>
    <col min="6929" max="6929" width="15.7109375" style="42" customWidth="1"/>
    <col min="6930" max="6930" width="22.5703125" style="42" customWidth="1"/>
    <col min="6931" max="6931" width="19.42578125" style="42" customWidth="1"/>
    <col min="6932" max="6932" width="22.5703125" style="42" customWidth="1"/>
    <col min="6933" max="6933" width="17.28515625" style="42" customWidth="1"/>
    <col min="6934" max="6934" width="20.5703125" style="42" customWidth="1"/>
    <col min="6935" max="6935" width="25.7109375" style="42" customWidth="1"/>
    <col min="6936" max="6936" width="18.7109375" style="42" customWidth="1"/>
    <col min="6937" max="6937" width="23.5703125" style="42" customWidth="1"/>
    <col min="6938" max="6938" width="20.28515625" style="42" customWidth="1"/>
    <col min="6939" max="6939" width="19.5703125" style="42" customWidth="1"/>
    <col min="6940" max="6940" width="17" style="42" customWidth="1"/>
    <col min="6941" max="6941" width="16.28515625" style="42" customWidth="1"/>
    <col min="6942" max="6942" width="13" style="42" customWidth="1"/>
    <col min="6943" max="6943" width="14.42578125" style="42" customWidth="1"/>
    <col min="6944" max="6944" width="23.5703125" style="42" customWidth="1"/>
    <col min="6945" max="6945" width="26.7109375" style="42" customWidth="1"/>
    <col min="6946" max="6946" width="21.85546875" style="42" customWidth="1"/>
    <col min="6947" max="6947" width="19.42578125" style="42" customWidth="1"/>
    <col min="6948" max="6948" width="24" style="42" customWidth="1"/>
    <col min="6949" max="6949" width="20.5703125" style="42" customWidth="1"/>
    <col min="6950" max="6950" width="20" style="42" customWidth="1"/>
    <col min="6951" max="6951" width="18.140625" style="42" customWidth="1"/>
    <col min="6952" max="7168" width="10.140625" style="42"/>
    <col min="7169" max="7169" width="16.140625" style="42" customWidth="1"/>
    <col min="7170" max="7170" width="52.28515625" style="42" customWidth="1"/>
    <col min="7171" max="7171" width="79.28515625" style="42" customWidth="1"/>
    <col min="7172" max="7172" width="44.28515625" style="42" customWidth="1"/>
    <col min="7173" max="7173" width="12.7109375" style="42" customWidth="1"/>
    <col min="7174" max="7174" width="25.7109375" style="42" customWidth="1"/>
    <col min="7175" max="7176" width="12.7109375" style="42" customWidth="1"/>
    <col min="7177" max="7177" width="18.5703125" style="42" customWidth="1"/>
    <col min="7178" max="7178" width="35.42578125" style="42" customWidth="1"/>
    <col min="7179" max="7179" width="6.7109375" style="42" customWidth="1"/>
    <col min="7180" max="7180" width="34.85546875" style="42" customWidth="1"/>
    <col min="7181" max="7181" width="28.140625" style="42" customWidth="1"/>
    <col min="7182" max="7182" width="29.140625" style="42" customWidth="1"/>
    <col min="7183" max="7183" width="24.42578125" style="42" customWidth="1"/>
    <col min="7184" max="7184" width="25.85546875" style="42" customWidth="1"/>
    <col min="7185" max="7185" width="15.7109375" style="42" customWidth="1"/>
    <col min="7186" max="7186" width="22.5703125" style="42" customWidth="1"/>
    <col min="7187" max="7187" width="19.42578125" style="42" customWidth="1"/>
    <col min="7188" max="7188" width="22.5703125" style="42" customWidth="1"/>
    <col min="7189" max="7189" width="17.28515625" style="42" customWidth="1"/>
    <col min="7190" max="7190" width="20.5703125" style="42" customWidth="1"/>
    <col min="7191" max="7191" width="25.7109375" style="42" customWidth="1"/>
    <col min="7192" max="7192" width="18.7109375" style="42" customWidth="1"/>
    <col min="7193" max="7193" width="23.5703125" style="42" customWidth="1"/>
    <col min="7194" max="7194" width="20.28515625" style="42" customWidth="1"/>
    <col min="7195" max="7195" width="19.5703125" style="42" customWidth="1"/>
    <col min="7196" max="7196" width="17" style="42" customWidth="1"/>
    <col min="7197" max="7197" width="16.28515625" style="42" customWidth="1"/>
    <col min="7198" max="7198" width="13" style="42" customWidth="1"/>
    <col min="7199" max="7199" width="14.42578125" style="42" customWidth="1"/>
    <col min="7200" max="7200" width="23.5703125" style="42" customWidth="1"/>
    <col min="7201" max="7201" width="26.7109375" style="42" customWidth="1"/>
    <col min="7202" max="7202" width="21.85546875" style="42" customWidth="1"/>
    <col min="7203" max="7203" width="19.42578125" style="42" customWidth="1"/>
    <col min="7204" max="7204" width="24" style="42" customWidth="1"/>
    <col min="7205" max="7205" width="20.5703125" style="42" customWidth="1"/>
    <col min="7206" max="7206" width="20" style="42" customWidth="1"/>
    <col min="7207" max="7207" width="18.140625" style="42" customWidth="1"/>
    <col min="7208" max="7424" width="10.140625" style="42"/>
    <col min="7425" max="7425" width="16.140625" style="42" customWidth="1"/>
    <col min="7426" max="7426" width="52.28515625" style="42" customWidth="1"/>
    <col min="7427" max="7427" width="79.28515625" style="42" customWidth="1"/>
    <col min="7428" max="7428" width="44.28515625" style="42" customWidth="1"/>
    <col min="7429" max="7429" width="12.7109375" style="42" customWidth="1"/>
    <col min="7430" max="7430" width="25.7109375" style="42" customWidth="1"/>
    <col min="7431" max="7432" width="12.7109375" style="42" customWidth="1"/>
    <col min="7433" max="7433" width="18.5703125" style="42" customWidth="1"/>
    <col min="7434" max="7434" width="35.42578125" style="42" customWidth="1"/>
    <col min="7435" max="7435" width="6.7109375" style="42" customWidth="1"/>
    <col min="7436" max="7436" width="34.85546875" style="42" customWidth="1"/>
    <col min="7437" max="7437" width="28.140625" style="42" customWidth="1"/>
    <col min="7438" max="7438" width="29.140625" style="42" customWidth="1"/>
    <col min="7439" max="7439" width="24.42578125" style="42" customWidth="1"/>
    <col min="7440" max="7440" width="25.85546875" style="42" customWidth="1"/>
    <col min="7441" max="7441" width="15.7109375" style="42" customWidth="1"/>
    <col min="7442" max="7442" width="22.5703125" style="42" customWidth="1"/>
    <col min="7443" max="7443" width="19.42578125" style="42" customWidth="1"/>
    <col min="7444" max="7444" width="22.5703125" style="42" customWidth="1"/>
    <col min="7445" max="7445" width="17.28515625" style="42" customWidth="1"/>
    <col min="7446" max="7446" width="20.5703125" style="42" customWidth="1"/>
    <col min="7447" max="7447" width="25.7109375" style="42" customWidth="1"/>
    <col min="7448" max="7448" width="18.7109375" style="42" customWidth="1"/>
    <col min="7449" max="7449" width="23.5703125" style="42" customWidth="1"/>
    <col min="7450" max="7450" width="20.28515625" style="42" customWidth="1"/>
    <col min="7451" max="7451" width="19.5703125" style="42" customWidth="1"/>
    <col min="7452" max="7452" width="17" style="42" customWidth="1"/>
    <col min="7453" max="7453" width="16.28515625" style="42" customWidth="1"/>
    <col min="7454" max="7454" width="13" style="42" customWidth="1"/>
    <col min="7455" max="7455" width="14.42578125" style="42" customWidth="1"/>
    <col min="7456" max="7456" width="23.5703125" style="42" customWidth="1"/>
    <col min="7457" max="7457" width="26.7109375" style="42" customWidth="1"/>
    <col min="7458" max="7458" width="21.85546875" style="42" customWidth="1"/>
    <col min="7459" max="7459" width="19.42578125" style="42" customWidth="1"/>
    <col min="7460" max="7460" width="24" style="42" customWidth="1"/>
    <col min="7461" max="7461" width="20.5703125" style="42" customWidth="1"/>
    <col min="7462" max="7462" width="20" style="42" customWidth="1"/>
    <col min="7463" max="7463" width="18.140625" style="42" customWidth="1"/>
    <col min="7464" max="7680" width="10.140625" style="42"/>
    <col min="7681" max="7681" width="16.140625" style="42" customWidth="1"/>
    <col min="7682" max="7682" width="52.28515625" style="42" customWidth="1"/>
    <col min="7683" max="7683" width="79.28515625" style="42" customWidth="1"/>
    <col min="7684" max="7684" width="44.28515625" style="42" customWidth="1"/>
    <col min="7685" max="7685" width="12.7109375" style="42" customWidth="1"/>
    <col min="7686" max="7686" width="25.7109375" style="42" customWidth="1"/>
    <col min="7687" max="7688" width="12.7109375" style="42" customWidth="1"/>
    <col min="7689" max="7689" width="18.5703125" style="42" customWidth="1"/>
    <col min="7690" max="7690" width="35.42578125" style="42" customWidth="1"/>
    <col min="7691" max="7691" width="6.7109375" style="42" customWidth="1"/>
    <col min="7692" max="7692" width="34.85546875" style="42" customWidth="1"/>
    <col min="7693" max="7693" width="28.140625" style="42" customWidth="1"/>
    <col min="7694" max="7694" width="29.140625" style="42" customWidth="1"/>
    <col min="7695" max="7695" width="24.42578125" style="42" customWidth="1"/>
    <col min="7696" max="7696" width="25.85546875" style="42" customWidth="1"/>
    <col min="7697" max="7697" width="15.7109375" style="42" customWidth="1"/>
    <col min="7698" max="7698" width="22.5703125" style="42" customWidth="1"/>
    <col min="7699" max="7699" width="19.42578125" style="42" customWidth="1"/>
    <col min="7700" max="7700" width="22.5703125" style="42" customWidth="1"/>
    <col min="7701" max="7701" width="17.28515625" style="42" customWidth="1"/>
    <col min="7702" max="7702" width="20.5703125" style="42" customWidth="1"/>
    <col min="7703" max="7703" width="25.7109375" style="42" customWidth="1"/>
    <col min="7704" max="7704" width="18.7109375" style="42" customWidth="1"/>
    <col min="7705" max="7705" width="23.5703125" style="42" customWidth="1"/>
    <col min="7706" max="7706" width="20.28515625" style="42" customWidth="1"/>
    <col min="7707" max="7707" width="19.5703125" style="42" customWidth="1"/>
    <col min="7708" max="7708" width="17" style="42" customWidth="1"/>
    <col min="7709" max="7709" width="16.28515625" style="42" customWidth="1"/>
    <col min="7710" max="7710" width="13" style="42" customWidth="1"/>
    <col min="7711" max="7711" width="14.42578125" style="42" customWidth="1"/>
    <col min="7712" max="7712" width="23.5703125" style="42" customWidth="1"/>
    <col min="7713" max="7713" width="26.7109375" style="42" customWidth="1"/>
    <col min="7714" max="7714" width="21.85546875" style="42" customWidth="1"/>
    <col min="7715" max="7715" width="19.42578125" style="42" customWidth="1"/>
    <col min="7716" max="7716" width="24" style="42" customWidth="1"/>
    <col min="7717" max="7717" width="20.5703125" style="42" customWidth="1"/>
    <col min="7718" max="7718" width="20" style="42" customWidth="1"/>
    <col min="7719" max="7719" width="18.140625" style="42" customWidth="1"/>
    <col min="7720" max="7936" width="10.140625" style="42"/>
    <col min="7937" max="7937" width="16.140625" style="42" customWidth="1"/>
    <col min="7938" max="7938" width="52.28515625" style="42" customWidth="1"/>
    <col min="7939" max="7939" width="79.28515625" style="42" customWidth="1"/>
    <col min="7940" max="7940" width="44.28515625" style="42" customWidth="1"/>
    <col min="7941" max="7941" width="12.7109375" style="42" customWidth="1"/>
    <col min="7942" max="7942" width="25.7109375" style="42" customWidth="1"/>
    <col min="7943" max="7944" width="12.7109375" style="42" customWidth="1"/>
    <col min="7945" max="7945" width="18.5703125" style="42" customWidth="1"/>
    <col min="7946" max="7946" width="35.42578125" style="42" customWidth="1"/>
    <col min="7947" max="7947" width="6.7109375" style="42" customWidth="1"/>
    <col min="7948" max="7948" width="34.85546875" style="42" customWidth="1"/>
    <col min="7949" max="7949" width="28.140625" style="42" customWidth="1"/>
    <col min="7950" max="7950" width="29.140625" style="42" customWidth="1"/>
    <col min="7951" max="7951" width="24.42578125" style="42" customWidth="1"/>
    <col min="7952" max="7952" width="25.85546875" style="42" customWidth="1"/>
    <col min="7953" max="7953" width="15.7109375" style="42" customWidth="1"/>
    <col min="7954" max="7954" width="22.5703125" style="42" customWidth="1"/>
    <col min="7955" max="7955" width="19.42578125" style="42" customWidth="1"/>
    <col min="7956" max="7956" width="22.5703125" style="42" customWidth="1"/>
    <col min="7957" max="7957" width="17.28515625" style="42" customWidth="1"/>
    <col min="7958" max="7958" width="20.5703125" style="42" customWidth="1"/>
    <col min="7959" max="7959" width="25.7109375" style="42" customWidth="1"/>
    <col min="7960" max="7960" width="18.7109375" style="42" customWidth="1"/>
    <col min="7961" max="7961" width="23.5703125" style="42" customWidth="1"/>
    <col min="7962" max="7962" width="20.28515625" style="42" customWidth="1"/>
    <col min="7963" max="7963" width="19.5703125" style="42" customWidth="1"/>
    <col min="7964" max="7964" width="17" style="42" customWidth="1"/>
    <col min="7965" max="7965" width="16.28515625" style="42" customWidth="1"/>
    <col min="7966" max="7966" width="13" style="42" customWidth="1"/>
    <col min="7967" max="7967" width="14.42578125" style="42" customWidth="1"/>
    <col min="7968" max="7968" width="23.5703125" style="42" customWidth="1"/>
    <col min="7969" max="7969" width="26.7109375" style="42" customWidth="1"/>
    <col min="7970" max="7970" width="21.85546875" style="42" customWidth="1"/>
    <col min="7971" max="7971" width="19.42578125" style="42" customWidth="1"/>
    <col min="7972" max="7972" width="24" style="42" customWidth="1"/>
    <col min="7973" max="7973" width="20.5703125" style="42" customWidth="1"/>
    <col min="7974" max="7974" width="20" style="42" customWidth="1"/>
    <col min="7975" max="7975" width="18.140625" style="42" customWidth="1"/>
    <col min="7976" max="8192" width="10.140625" style="42"/>
    <col min="8193" max="8193" width="16.140625" style="42" customWidth="1"/>
    <col min="8194" max="8194" width="52.28515625" style="42" customWidth="1"/>
    <col min="8195" max="8195" width="79.28515625" style="42" customWidth="1"/>
    <col min="8196" max="8196" width="44.28515625" style="42" customWidth="1"/>
    <col min="8197" max="8197" width="12.7109375" style="42" customWidth="1"/>
    <col min="8198" max="8198" width="25.7109375" style="42" customWidth="1"/>
    <col min="8199" max="8200" width="12.7109375" style="42" customWidth="1"/>
    <col min="8201" max="8201" width="18.5703125" style="42" customWidth="1"/>
    <col min="8202" max="8202" width="35.42578125" style="42" customWidth="1"/>
    <col min="8203" max="8203" width="6.7109375" style="42" customWidth="1"/>
    <col min="8204" max="8204" width="34.85546875" style="42" customWidth="1"/>
    <col min="8205" max="8205" width="28.140625" style="42" customWidth="1"/>
    <col min="8206" max="8206" width="29.140625" style="42" customWidth="1"/>
    <col min="8207" max="8207" width="24.42578125" style="42" customWidth="1"/>
    <col min="8208" max="8208" width="25.85546875" style="42" customWidth="1"/>
    <col min="8209" max="8209" width="15.7109375" style="42" customWidth="1"/>
    <col min="8210" max="8210" width="22.5703125" style="42" customWidth="1"/>
    <col min="8211" max="8211" width="19.42578125" style="42" customWidth="1"/>
    <col min="8212" max="8212" width="22.5703125" style="42" customWidth="1"/>
    <col min="8213" max="8213" width="17.28515625" style="42" customWidth="1"/>
    <col min="8214" max="8214" width="20.5703125" style="42" customWidth="1"/>
    <col min="8215" max="8215" width="25.7109375" style="42" customWidth="1"/>
    <col min="8216" max="8216" width="18.7109375" style="42" customWidth="1"/>
    <col min="8217" max="8217" width="23.5703125" style="42" customWidth="1"/>
    <col min="8218" max="8218" width="20.28515625" style="42" customWidth="1"/>
    <col min="8219" max="8219" width="19.5703125" style="42" customWidth="1"/>
    <col min="8220" max="8220" width="17" style="42" customWidth="1"/>
    <col min="8221" max="8221" width="16.28515625" style="42" customWidth="1"/>
    <col min="8222" max="8222" width="13" style="42" customWidth="1"/>
    <col min="8223" max="8223" width="14.42578125" style="42" customWidth="1"/>
    <col min="8224" max="8224" width="23.5703125" style="42" customWidth="1"/>
    <col min="8225" max="8225" width="26.7109375" style="42" customWidth="1"/>
    <col min="8226" max="8226" width="21.85546875" style="42" customWidth="1"/>
    <col min="8227" max="8227" width="19.42578125" style="42" customWidth="1"/>
    <col min="8228" max="8228" width="24" style="42" customWidth="1"/>
    <col min="8229" max="8229" width="20.5703125" style="42" customWidth="1"/>
    <col min="8230" max="8230" width="20" style="42" customWidth="1"/>
    <col min="8231" max="8231" width="18.140625" style="42" customWidth="1"/>
    <col min="8232" max="8448" width="10.140625" style="42"/>
    <col min="8449" max="8449" width="16.140625" style="42" customWidth="1"/>
    <col min="8450" max="8450" width="52.28515625" style="42" customWidth="1"/>
    <col min="8451" max="8451" width="79.28515625" style="42" customWidth="1"/>
    <col min="8452" max="8452" width="44.28515625" style="42" customWidth="1"/>
    <col min="8453" max="8453" width="12.7109375" style="42" customWidth="1"/>
    <col min="8454" max="8454" width="25.7109375" style="42" customWidth="1"/>
    <col min="8455" max="8456" width="12.7109375" style="42" customWidth="1"/>
    <col min="8457" max="8457" width="18.5703125" style="42" customWidth="1"/>
    <col min="8458" max="8458" width="35.42578125" style="42" customWidth="1"/>
    <col min="8459" max="8459" width="6.7109375" style="42" customWidth="1"/>
    <col min="8460" max="8460" width="34.85546875" style="42" customWidth="1"/>
    <col min="8461" max="8461" width="28.140625" style="42" customWidth="1"/>
    <col min="8462" max="8462" width="29.140625" style="42" customWidth="1"/>
    <col min="8463" max="8463" width="24.42578125" style="42" customWidth="1"/>
    <col min="8464" max="8464" width="25.85546875" style="42" customWidth="1"/>
    <col min="8465" max="8465" width="15.7109375" style="42" customWidth="1"/>
    <col min="8466" max="8466" width="22.5703125" style="42" customWidth="1"/>
    <col min="8467" max="8467" width="19.42578125" style="42" customWidth="1"/>
    <col min="8468" max="8468" width="22.5703125" style="42" customWidth="1"/>
    <col min="8469" max="8469" width="17.28515625" style="42" customWidth="1"/>
    <col min="8470" max="8470" width="20.5703125" style="42" customWidth="1"/>
    <col min="8471" max="8471" width="25.7109375" style="42" customWidth="1"/>
    <col min="8472" max="8472" width="18.7109375" style="42" customWidth="1"/>
    <col min="8473" max="8473" width="23.5703125" style="42" customWidth="1"/>
    <col min="8474" max="8474" width="20.28515625" style="42" customWidth="1"/>
    <col min="8475" max="8475" width="19.5703125" style="42" customWidth="1"/>
    <col min="8476" max="8476" width="17" style="42" customWidth="1"/>
    <col min="8477" max="8477" width="16.28515625" style="42" customWidth="1"/>
    <col min="8478" max="8478" width="13" style="42" customWidth="1"/>
    <col min="8479" max="8479" width="14.42578125" style="42" customWidth="1"/>
    <col min="8480" max="8480" width="23.5703125" style="42" customWidth="1"/>
    <col min="8481" max="8481" width="26.7109375" style="42" customWidth="1"/>
    <col min="8482" max="8482" width="21.85546875" style="42" customWidth="1"/>
    <col min="8483" max="8483" width="19.42578125" style="42" customWidth="1"/>
    <col min="8484" max="8484" width="24" style="42" customWidth="1"/>
    <col min="8485" max="8485" width="20.5703125" style="42" customWidth="1"/>
    <col min="8486" max="8486" width="20" style="42" customWidth="1"/>
    <col min="8487" max="8487" width="18.140625" style="42" customWidth="1"/>
    <col min="8488" max="8704" width="10.140625" style="42"/>
    <col min="8705" max="8705" width="16.140625" style="42" customWidth="1"/>
    <col min="8706" max="8706" width="52.28515625" style="42" customWidth="1"/>
    <col min="8707" max="8707" width="79.28515625" style="42" customWidth="1"/>
    <col min="8708" max="8708" width="44.28515625" style="42" customWidth="1"/>
    <col min="8709" max="8709" width="12.7109375" style="42" customWidth="1"/>
    <col min="8710" max="8710" width="25.7109375" style="42" customWidth="1"/>
    <col min="8711" max="8712" width="12.7109375" style="42" customWidth="1"/>
    <col min="8713" max="8713" width="18.5703125" style="42" customWidth="1"/>
    <col min="8714" max="8714" width="35.42578125" style="42" customWidth="1"/>
    <col min="8715" max="8715" width="6.7109375" style="42" customWidth="1"/>
    <col min="8716" max="8716" width="34.85546875" style="42" customWidth="1"/>
    <col min="8717" max="8717" width="28.140625" style="42" customWidth="1"/>
    <col min="8718" max="8718" width="29.140625" style="42" customWidth="1"/>
    <col min="8719" max="8719" width="24.42578125" style="42" customWidth="1"/>
    <col min="8720" max="8720" width="25.85546875" style="42" customWidth="1"/>
    <col min="8721" max="8721" width="15.7109375" style="42" customWidth="1"/>
    <col min="8722" max="8722" width="22.5703125" style="42" customWidth="1"/>
    <col min="8723" max="8723" width="19.42578125" style="42" customWidth="1"/>
    <col min="8724" max="8724" width="22.5703125" style="42" customWidth="1"/>
    <col min="8725" max="8725" width="17.28515625" style="42" customWidth="1"/>
    <col min="8726" max="8726" width="20.5703125" style="42" customWidth="1"/>
    <col min="8727" max="8727" width="25.7109375" style="42" customWidth="1"/>
    <col min="8728" max="8728" width="18.7109375" style="42" customWidth="1"/>
    <col min="8729" max="8729" width="23.5703125" style="42" customWidth="1"/>
    <col min="8730" max="8730" width="20.28515625" style="42" customWidth="1"/>
    <col min="8731" max="8731" width="19.5703125" style="42" customWidth="1"/>
    <col min="8732" max="8732" width="17" style="42" customWidth="1"/>
    <col min="8733" max="8733" width="16.28515625" style="42" customWidth="1"/>
    <col min="8734" max="8734" width="13" style="42" customWidth="1"/>
    <col min="8735" max="8735" width="14.42578125" style="42" customWidth="1"/>
    <col min="8736" max="8736" width="23.5703125" style="42" customWidth="1"/>
    <col min="8737" max="8737" width="26.7109375" style="42" customWidth="1"/>
    <col min="8738" max="8738" width="21.85546875" style="42" customWidth="1"/>
    <col min="8739" max="8739" width="19.42578125" style="42" customWidth="1"/>
    <col min="8740" max="8740" width="24" style="42" customWidth="1"/>
    <col min="8741" max="8741" width="20.5703125" style="42" customWidth="1"/>
    <col min="8742" max="8742" width="20" style="42" customWidth="1"/>
    <col min="8743" max="8743" width="18.140625" style="42" customWidth="1"/>
    <col min="8744" max="8960" width="10.140625" style="42"/>
    <col min="8961" max="8961" width="16.140625" style="42" customWidth="1"/>
    <col min="8962" max="8962" width="52.28515625" style="42" customWidth="1"/>
    <col min="8963" max="8963" width="79.28515625" style="42" customWidth="1"/>
    <col min="8964" max="8964" width="44.28515625" style="42" customWidth="1"/>
    <col min="8965" max="8965" width="12.7109375" style="42" customWidth="1"/>
    <col min="8966" max="8966" width="25.7109375" style="42" customWidth="1"/>
    <col min="8967" max="8968" width="12.7109375" style="42" customWidth="1"/>
    <col min="8969" max="8969" width="18.5703125" style="42" customWidth="1"/>
    <col min="8970" max="8970" width="35.42578125" style="42" customWidth="1"/>
    <col min="8971" max="8971" width="6.7109375" style="42" customWidth="1"/>
    <col min="8972" max="8972" width="34.85546875" style="42" customWidth="1"/>
    <col min="8973" max="8973" width="28.140625" style="42" customWidth="1"/>
    <col min="8974" max="8974" width="29.140625" style="42" customWidth="1"/>
    <col min="8975" max="8975" width="24.42578125" style="42" customWidth="1"/>
    <col min="8976" max="8976" width="25.85546875" style="42" customWidth="1"/>
    <col min="8977" max="8977" width="15.7109375" style="42" customWidth="1"/>
    <col min="8978" max="8978" width="22.5703125" style="42" customWidth="1"/>
    <col min="8979" max="8979" width="19.42578125" style="42" customWidth="1"/>
    <col min="8980" max="8980" width="22.5703125" style="42" customWidth="1"/>
    <col min="8981" max="8981" width="17.28515625" style="42" customWidth="1"/>
    <col min="8982" max="8982" width="20.5703125" style="42" customWidth="1"/>
    <col min="8983" max="8983" width="25.7109375" style="42" customWidth="1"/>
    <col min="8984" max="8984" width="18.7109375" style="42" customWidth="1"/>
    <col min="8985" max="8985" width="23.5703125" style="42" customWidth="1"/>
    <col min="8986" max="8986" width="20.28515625" style="42" customWidth="1"/>
    <col min="8987" max="8987" width="19.5703125" style="42" customWidth="1"/>
    <col min="8988" max="8988" width="17" style="42" customWidth="1"/>
    <col min="8989" max="8989" width="16.28515625" style="42" customWidth="1"/>
    <col min="8990" max="8990" width="13" style="42" customWidth="1"/>
    <col min="8991" max="8991" width="14.42578125" style="42" customWidth="1"/>
    <col min="8992" max="8992" width="23.5703125" style="42" customWidth="1"/>
    <col min="8993" max="8993" width="26.7109375" style="42" customWidth="1"/>
    <col min="8994" max="8994" width="21.85546875" style="42" customWidth="1"/>
    <col min="8995" max="8995" width="19.42578125" style="42" customWidth="1"/>
    <col min="8996" max="8996" width="24" style="42" customWidth="1"/>
    <col min="8997" max="8997" width="20.5703125" style="42" customWidth="1"/>
    <col min="8998" max="8998" width="20" style="42" customWidth="1"/>
    <col min="8999" max="8999" width="18.140625" style="42" customWidth="1"/>
    <col min="9000" max="9216" width="10.140625" style="42"/>
    <col min="9217" max="9217" width="16.140625" style="42" customWidth="1"/>
    <col min="9218" max="9218" width="52.28515625" style="42" customWidth="1"/>
    <col min="9219" max="9219" width="79.28515625" style="42" customWidth="1"/>
    <col min="9220" max="9220" width="44.28515625" style="42" customWidth="1"/>
    <col min="9221" max="9221" width="12.7109375" style="42" customWidth="1"/>
    <col min="9222" max="9222" width="25.7109375" style="42" customWidth="1"/>
    <col min="9223" max="9224" width="12.7109375" style="42" customWidth="1"/>
    <col min="9225" max="9225" width="18.5703125" style="42" customWidth="1"/>
    <col min="9226" max="9226" width="35.42578125" style="42" customWidth="1"/>
    <col min="9227" max="9227" width="6.7109375" style="42" customWidth="1"/>
    <col min="9228" max="9228" width="34.85546875" style="42" customWidth="1"/>
    <col min="9229" max="9229" width="28.140625" style="42" customWidth="1"/>
    <col min="9230" max="9230" width="29.140625" style="42" customWidth="1"/>
    <col min="9231" max="9231" width="24.42578125" style="42" customWidth="1"/>
    <col min="9232" max="9232" width="25.85546875" style="42" customWidth="1"/>
    <col min="9233" max="9233" width="15.7109375" style="42" customWidth="1"/>
    <col min="9234" max="9234" width="22.5703125" style="42" customWidth="1"/>
    <col min="9235" max="9235" width="19.42578125" style="42" customWidth="1"/>
    <col min="9236" max="9236" width="22.5703125" style="42" customWidth="1"/>
    <col min="9237" max="9237" width="17.28515625" style="42" customWidth="1"/>
    <col min="9238" max="9238" width="20.5703125" style="42" customWidth="1"/>
    <col min="9239" max="9239" width="25.7109375" style="42" customWidth="1"/>
    <col min="9240" max="9240" width="18.7109375" style="42" customWidth="1"/>
    <col min="9241" max="9241" width="23.5703125" style="42" customWidth="1"/>
    <col min="9242" max="9242" width="20.28515625" style="42" customWidth="1"/>
    <col min="9243" max="9243" width="19.5703125" style="42" customWidth="1"/>
    <col min="9244" max="9244" width="17" style="42" customWidth="1"/>
    <col min="9245" max="9245" width="16.28515625" style="42" customWidth="1"/>
    <col min="9246" max="9246" width="13" style="42" customWidth="1"/>
    <col min="9247" max="9247" width="14.42578125" style="42" customWidth="1"/>
    <col min="9248" max="9248" width="23.5703125" style="42" customWidth="1"/>
    <col min="9249" max="9249" width="26.7109375" style="42" customWidth="1"/>
    <col min="9250" max="9250" width="21.85546875" style="42" customWidth="1"/>
    <col min="9251" max="9251" width="19.42578125" style="42" customWidth="1"/>
    <col min="9252" max="9252" width="24" style="42" customWidth="1"/>
    <col min="9253" max="9253" width="20.5703125" style="42" customWidth="1"/>
    <col min="9254" max="9254" width="20" style="42" customWidth="1"/>
    <col min="9255" max="9255" width="18.140625" style="42" customWidth="1"/>
    <col min="9256" max="9472" width="10.140625" style="42"/>
    <col min="9473" max="9473" width="16.140625" style="42" customWidth="1"/>
    <col min="9474" max="9474" width="52.28515625" style="42" customWidth="1"/>
    <col min="9475" max="9475" width="79.28515625" style="42" customWidth="1"/>
    <col min="9476" max="9476" width="44.28515625" style="42" customWidth="1"/>
    <col min="9477" max="9477" width="12.7109375" style="42" customWidth="1"/>
    <col min="9478" max="9478" width="25.7109375" style="42" customWidth="1"/>
    <col min="9479" max="9480" width="12.7109375" style="42" customWidth="1"/>
    <col min="9481" max="9481" width="18.5703125" style="42" customWidth="1"/>
    <col min="9482" max="9482" width="35.42578125" style="42" customWidth="1"/>
    <col min="9483" max="9483" width="6.7109375" style="42" customWidth="1"/>
    <col min="9484" max="9484" width="34.85546875" style="42" customWidth="1"/>
    <col min="9485" max="9485" width="28.140625" style="42" customWidth="1"/>
    <col min="9486" max="9486" width="29.140625" style="42" customWidth="1"/>
    <col min="9487" max="9487" width="24.42578125" style="42" customWidth="1"/>
    <col min="9488" max="9488" width="25.85546875" style="42" customWidth="1"/>
    <col min="9489" max="9489" width="15.7109375" style="42" customWidth="1"/>
    <col min="9490" max="9490" width="22.5703125" style="42" customWidth="1"/>
    <col min="9491" max="9491" width="19.42578125" style="42" customWidth="1"/>
    <col min="9492" max="9492" width="22.5703125" style="42" customWidth="1"/>
    <col min="9493" max="9493" width="17.28515625" style="42" customWidth="1"/>
    <col min="9494" max="9494" width="20.5703125" style="42" customWidth="1"/>
    <col min="9495" max="9495" width="25.7109375" style="42" customWidth="1"/>
    <col min="9496" max="9496" width="18.7109375" style="42" customWidth="1"/>
    <col min="9497" max="9497" width="23.5703125" style="42" customWidth="1"/>
    <col min="9498" max="9498" width="20.28515625" style="42" customWidth="1"/>
    <col min="9499" max="9499" width="19.5703125" style="42" customWidth="1"/>
    <col min="9500" max="9500" width="17" style="42" customWidth="1"/>
    <col min="9501" max="9501" width="16.28515625" style="42" customWidth="1"/>
    <col min="9502" max="9502" width="13" style="42" customWidth="1"/>
    <col min="9503" max="9503" width="14.42578125" style="42" customWidth="1"/>
    <col min="9504" max="9504" width="23.5703125" style="42" customWidth="1"/>
    <col min="9505" max="9505" width="26.7109375" style="42" customWidth="1"/>
    <col min="9506" max="9506" width="21.85546875" style="42" customWidth="1"/>
    <col min="9507" max="9507" width="19.42578125" style="42" customWidth="1"/>
    <col min="9508" max="9508" width="24" style="42" customWidth="1"/>
    <col min="9509" max="9509" width="20.5703125" style="42" customWidth="1"/>
    <col min="9510" max="9510" width="20" style="42" customWidth="1"/>
    <col min="9511" max="9511" width="18.140625" style="42" customWidth="1"/>
    <col min="9512" max="9728" width="10.140625" style="42"/>
    <col min="9729" max="9729" width="16.140625" style="42" customWidth="1"/>
    <col min="9730" max="9730" width="52.28515625" style="42" customWidth="1"/>
    <col min="9731" max="9731" width="79.28515625" style="42" customWidth="1"/>
    <col min="9732" max="9732" width="44.28515625" style="42" customWidth="1"/>
    <col min="9733" max="9733" width="12.7109375" style="42" customWidth="1"/>
    <col min="9734" max="9734" width="25.7109375" style="42" customWidth="1"/>
    <col min="9735" max="9736" width="12.7109375" style="42" customWidth="1"/>
    <col min="9737" max="9737" width="18.5703125" style="42" customWidth="1"/>
    <col min="9738" max="9738" width="35.42578125" style="42" customWidth="1"/>
    <col min="9739" max="9739" width="6.7109375" style="42" customWidth="1"/>
    <col min="9740" max="9740" width="34.85546875" style="42" customWidth="1"/>
    <col min="9741" max="9741" width="28.140625" style="42" customWidth="1"/>
    <col min="9742" max="9742" width="29.140625" style="42" customWidth="1"/>
    <col min="9743" max="9743" width="24.42578125" style="42" customWidth="1"/>
    <col min="9744" max="9744" width="25.85546875" style="42" customWidth="1"/>
    <col min="9745" max="9745" width="15.7109375" style="42" customWidth="1"/>
    <col min="9746" max="9746" width="22.5703125" style="42" customWidth="1"/>
    <col min="9747" max="9747" width="19.42578125" style="42" customWidth="1"/>
    <col min="9748" max="9748" width="22.5703125" style="42" customWidth="1"/>
    <col min="9749" max="9749" width="17.28515625" style="42" customWidth="1"/>
    <col min="9750" max="9750" width="20.5703125" style="42" customWidth="1"/>
    <col min="9751" max="9751" width="25.7109375" style="42" customWidth="1"/>
    <col min="9752" max="9752" width="18.7109375" style="42" customWidth="1"/>
    <col min="9753" max="9753" width="23.5703125" style="42" customWidth="1"/>
    <col min="9754" max="9754" width="20.28515625" style="42" customWidth="1"/>
    <col min="9755" max="9755" width="19.5703125" style="42" customWidth="1"/>
    <col min="9756" max="9756" width="17" style="42" customWidth="1"/>
    <col min="9757" max="9757" width="16.28515625" style="42" customWidth="1"/>
    <col min="9758" max="9758" width="13" style="42" customWidth="1"/>
    <col min="9759" max="9759" width="14.42578125" style="42" customWidth="1"/>
    <col min="9760" max="9760" width="23.5703125" style="42" customWidth="1"/>
    <col min="9761" max="9761" width="26.7109375" style="42" customWidth="1"/>
    <col min="9762" max="9762" width="21.85546875" style="42" customWidth="1"/>
    <col min="9763" max="9763" width="19.42578125" style="42" customWidth="1"/>
    <col min="9764" max="9764" width="24" style="42" customWidth="1"/>
    <col min="9765" max="9765" width="20.5703125" style="42" customWidth="1"/>
    <col min="9766" max="9766" width="20" style="42" customWidth="1"/>
    <col min="9767" max="9767" width="18.140625" style="42" customWidth="1"/>
    <col min="9768" max="9984" width="10.140625" style="42"/>
    <col min="9985" max="9985" width="16.140625" style="42" customWidth="1"/>
    <col min="9986" max="9986" width="52.28515625" style="42" customWidth="1"/>
    <col min="9987" max="9987" width="79.28515625" style="42" customWidth="1"/>
    <col min="9988" max="9988" width="44.28515625" style="42" customWidth="1"/>
    <col min="9989" max="9989" width="12.7109375" style="42" customWidth="1"/>
    <col min="9990" max="9990" width="25.7109375" style="42" customWidth="1"/>
    <col min="9991" max="9992" width="12.7109375" style="42" customWidth="1"/>
    <col min="9993" max="9993" width="18.5703125" style="42" customWidth="1"/>
    <col min="9994" max="9994" width="35.42578125" style="42" customWidth="1"/>
    <col min="9995" max="9995" width="6.7109375" style="42" customWidth="1"/>
    <col min="9996" max="9996" width="34.85546875" style="42" customWidth="1"/>
    <col min="9997" max="9997" width="28.140625" style="42" customWidth="1"/>
    <col min="9998" max="9998" width="29.140625" style="42" customWidth="1"/>
    <col min="9999" max="9999" width="24.42578125" style="42" customWidth="1"/>
    <col min="10000" max="10000" width="25.85546875" style="42" customWidth="1"/>
    <col min="10001" max="10001" width="15.7109375" style="42" customWidth="1"/>
    <col min="10002" max="10002" width="22.5703125" style="42" customWidth="1"/>
    <col min="10003" max="10003" width="19.42578125" style="42" customWidth="1"/>
    <col min="10004" max="10004" width="22.5703125" style="42" customWidth="1"/>
    <col min="10005" max="10005" width="17.28515625" style="42" customWidth="1"/>
    <col min="10006" max="10006" width="20.5703125" style="42" customWidth="1"/>
    <col min="10007" max="10007" width="25.7109375" style="42" customWidth="1"/>
    <col min="10008" max="10008" width="18.7109375" style="42" customWidth="1"/>
    <col min="10009" max="10009" width="23.5703125" style="42" customWidth="1"/>
    <col min="10010" max="10010" width="20.28515625" style="42" customWidth="1"/>
    <col min="10011" max="10011" width="19.5703125" style="42" customWidth="1"/>
    <col min="10012" max="10012" width="17" style="42" customWidth="1"/>
    <col min="10013" max="10013" width="16.28515625" style="42" customWidth="1"/>
    <col min="10014" max="10014" width="13" style="42" customWidth="1"/>
    <col min="10015" max="10015" width="14.42578125" style="42" customWidth="1"/>
    <col min="10016" max="10016" width="23.5703125" style="42" customWidth="1"/>
    <col min="10017" max="10017" width="26.7109375" style="42" customWidth="1"/>
    <col min="10018" max="10018" width="21.85546875" style="42" customWidth="1"/>
    <col min="10019" max="10019" width="19.42578125" style="42" customWidth="1"/>
    <col min="10020" max="10020" width="24" style="42" customWidth="1"/>
    <col min="10021" max="10021" width="20.5703125" style="42" customWidth="1"/>
    <col min="10022" max="10022" width="20" style="42" customWidth="1"/>
    <col min="10023" max="10023" width="18.140625" style="42" customWidth="1"/>
    <col min="10024" max="10240" width="10.140625" style="42"/>
    <col min="10241" max="10241" width="16.140625" style="42" customWidth="1"/>
    <col min="10242" max="10242" width="52.28515625" style="42" customWidth="1"/>
    <col min="10243" max="10243" width="79.28515625" style="42" customWidth="1"/>
    <col min="10244" max="10244" width="44.28515625" style="42" customWidth="1"/>
    <col min="10245" max="10245" width="12.7109375" style="42" customWidth="1"/>
    <col min="10246" max="10246" width="25.7109375" style="42" customWidth="1"/>
    <col min="10247" max="10248" width="12.7109375" style="42" customWidth="1"/>
    <col min="10249" max="10249" width="18.5703125" style="42" customWidth="1"/>
    <col min="10250" max="10250" width="35.42578125" style="42" customWidth="1"/>
    <col min="10251" max="10251" width="6.7109375" style="42" customWidth="1"/>
    <col min="10252" max="10252" width="34.85546875" style="42" customWidth="1"/>
    <col min="10253" max="10253" width="28.140625" style="42" customWidth="1"/>
    <col min="10254" max="10254" width="29.140625" style="42" customWidth="1"/>
    <col min="10255" max="10255" width="24.42578125" style="42" customWidth="1"/>
    <col min="10256" max="10256" width="25.85546875" style="42" customWidth="1"/>
    <col min="10257" max="10257" width="15.7109375" style="42" customWidth="1"/>
    <col min="10258" max="10258" width="22.5703125" style="42" customWidth="1"/>
    <col min="10259" max="10259" width="19.42578125" style="42" customWidth="1"/>
    <col min="10260" max="10260" width="22.5703125" style="42" customWidth="1"/>
    <col min="10261" max="10261" width="17.28515625" style="42" customWidth="1"/>
    <col min="10262" max="10262" width="20.5703125" style="42" customWidth="1"/>
    <col min="10263" max="10263" width="25.7109375" style="42" customWidth="1"/>
    <col min="10264" max="10264" width="18.7109375" style="42" customWidth="1"/>
    <col min="10265" max="10265" width="23.5703125" style="42" customWidth="1"/>
    <col min="10266" max="10266" width="20.28515625" style="42" customWidth="1"/>
    <col min="10267" max="10267" width="19.5703125" style="42" customWidth="1"/>
    <col min="10268" max="10268" width="17" style="42" customWidth="1"/>
    <col min="10269" max="10269" width="16.28515625" style="42" customWidth="1"/>
    <col min="10270" max="10270" width="13" style="42" customWidth="1"/>
    <col min="10271" max="10271" width="14.42578125" style="42" customWidth="1"/>
    <col min="10272" max="10272" width="23.5703125" style="42" customWidth="1"/>
    <col min="10273" max="10273" width="26.7109375" style="42" customWidth="1"/>
    <col min="10274" max="10274" width="21.85546875" style="42" customWidth="1"/>
    <col min="10275" max="10275" width="19.42578125" style="42" customWidth="1"/>
    <col min="10276" max="10276" width="24" style="42" customWidth="1"/>
    <col min="10277" max="10277" width="20.5703125" style="42" customWidth="1"/>
    <col min="10278" max="10278" width="20" style="42" customWidth="1"/>
    <col min="10279" max="10279" width="18.140625" style="42" customWidth="1"/>
    <col min="10280" max="10496" width="10.140625" style="42"/>
    <col min="10497" max="10497" width="16.140625" style="42" customWidth="1"/>
    <col min="10498" max="10498" width="52.28515625" style="42" customWidth="1"/>
    <col min="10499" max="10499" width="79.28515625" style="42" customWidth="1"/>
    <col min="10500" max="10500" width="44.28515625" style="42" customWidth="1"/>
    <col min="10501" max="10501" width="12.7109375" style="42" customWidth="1"/>
    <col min="10502" max="10502" width="25.7109375" style="42" customWidth="1"/>
    <col min="10503" max="10504" width="12.7109375" style="42" customWidth="1"/>
    <col min="10505" max="10505" width="18.5703125" style="42" customWidth="1"/>
    <col min="10506" max="10506" width="35.42578125" style="42" customWidth="1"/>
    <col min="10507" max="10507" width="6.7109375" style="42" customWidth="1"/>
    <col min="10508" max="10508" width="34.85546875" style="42" customWidth="1"/>
    <col min="10509" max="10509" width="28.140625" style="42" customWidth="1"/>
    <col min="10510" max="10510" width="29.140625" style="42" customWidth="1"/>
    <col min="10511" max="10511" width="24.42578125" style="42" customWidth="1"/>
    <col min="10512" max="10512" width="25.85546875" style="42" customWidth="1"/>
    <col min="10513" max="10513" width="15.7109375" style="42" customWidth="1"/>
    <col min="10514" max="10514" width="22.5703125" style="42" customWidth="1"/>
    <col min="10515" max="10515" width="19.42578125" style="42" customWidth="1"/>
    <col min="10516" max="10516" width="22.5703125" style="42" customWidth="1"/>
    <col min="10517" max="10517" width="17.28515625" style="42" customWidth="1"/>
    <col min="10518" max="10518" width="20.5703125" style="42" customWidth="1"/>
    <col min="10519" max="10519" width="25.7109375" style="42" customWidth="1"/>
    <col min="10520" max="10520" width="18.7109375" style="42" customWidth="1"/>
    <col min="10521" max="10521" width="23.5703125" style="42" customWidth="1"/>
    <col min="10522" max="10522" width="20.28515625" style="42" customWidth="1"/>
    <col min="10523" max="10523" width="19.5703125" style="42" customWidth="1"/>
    <col min="10524" max="10524" width="17" style="42" customWidth="1"/>
    <col min="10525" max="10525" width="16.28515625" style="42" customWidth="1"/>
    <col min="10526" max="10526" width="13" style="42" customWidth="1"/>
    <col min="10527" max="10527" width="14.42578125" style="42" customWidth="1"/>
    <col min="10528" max="10528" width="23.5703125" style="42" customWidth="1"/>
    <col min="10529" max="10529" width="26.7109375" style="42" customWidth="1"/>
    <col min="10530" max="10530" width="21.85546875" style="42" customWidth="1"/>
    <col min="10531" max="10531" width="19.42578125" style="42" customWidth="1"/>
    <col min="10532" max="10532" width="24" style="42" customWidth="1"/>
    <col min="10533" max="10533" width="20.5703125" style="42" customWidth="1"/>
    <col min="10534" max="10534" width="20" style="42" customWidth="1"/>
    <col min="10535" max="10535" width="18.140625" style="42" customWidth="1"/>
    <col min="10536" max="10752" width="10.140625" style="42"/>
    <col min="10753" max="10753" width="16.140625" style="42" customWidth="1"/>
    <col min="10754" max="10754" width="52.28515625" style="42" customWidth="1"/>
    <col min="10755" max="10755" width="79.28515625" style="42" customWidth="1"/>
    <col min="10756" max="10756" width="44.28515625" style="42" customWidth="1"/>
    <col min="10757" max="10757" width="12.7109375" style="42" customWidth="1"/>
    <col min="10758" max="10758" width="25.7109375" style="42" customWidth="1"/>
    <col min="10759" max="10760" width="12.7109375" style="42" customWidth="1"/>
    <col min="10761" max="10761" width="18.5703125" style="42" customWidth="1"/>
    <col min="10762" max="10762" width="35.42578125" style="42" customWidth="1"/>
    <col min="10763" max="10763" width="6.7109375" style="42" customWidth="1"/>
    <col min="10764" max="10764" width="34.85546875" style="42" customWidth="1"/>
    <col min="10765" max="10765" width="28.140625" style="42" customWidth="1"/>
    <col min="10766" max="10766" width="29.140625" style="42" customWidth="1"/>
    <col min="10767" max="10767" width="24.42578125" style="42" customWidth="1"/>
    <col min="10768" max="10768" width="25.85546875" style="42" customWidth="1"/>
    <col min="10769" max="10769" width="15.7109375" style="42" customWidth="1"/>
    <col min="10770" max="10770" width="22.5703125" style="42" customWidth="1"/>
    <col min="10771" max="10771" width="19.42578125" style="42" customWidth="1"/>
    <col min="10772" max="10772" width="22.5703125" style="42" customWidth="1"/>
    <col min="10773" max="10773" width="17.28515625" style="42" customWidth="1"/>
    <col min="10774" max="10774" width="20.5703125" style="42" customWidth="1"/>
    <col min="10775" max="10775" width="25.7109375" style="42" customWidth="1"/>
    <col min="10776" max="10776" width="18.7109375" style="42" customWidth="1"/>
    <col min="10777" max="10777" width="23.5703125" style="42" customWidth="1"/>
    <col min="10778" max="10778" width="20.28515625" style="42" customWidth="1"/>
    <col min="10779" max="10779" width="19.5703125" style="42" customWidth="1"/>
    <col min="10780" max="10780" width="17" style="42" customWidth="1"/>
    <col min="10781" max="10781" width="16.28515625" style="42" customWidth="1"/>
    <col min="10782" max="10782" width="13" style="42" customWidth="1"/>
    <col min="10783" max="10783" width="14.42578125" style="42" customWidth="1"/>
    <col min="10784" max="10784" width="23.5703125" style="42" customWidth="1"/>
    <col min="10785" max="10785" width="26.7109375" style="42" customWidth="1"/>
    <col min="10786" max="10786" width="21.85546875" style="42" customWidth="1"/>
    <col min="10787" max="10787" width="19.42578125" style="42" customWidth="1"/>
    <col min="10788" max="10788" width="24" style="42" customWidth="1"/>
    <col min="10789" max="10789" width="20.5703125" style="42" customWidth="1"/>
    <col min="10790" max="10790" width="20" style="42" customWidth="1"/>
    <col min="10791" max="10791" width="18.140625" style="42" customWidth="1"/>
    <col min="10792" max="11008" width="10.140625" style="42"/>
    <col min="11009" max="11009" width="16.140625" style="42" customWidth="1"/>
    <col min="11010" max="11010" width="52.28515625" style="42" customWidth="1"/>
    <col min="11011" max="11011" width="79.28515625" style="42" customWidth="1"/>
    <col min="11012" max="11012" width="44.28515625" style="42" customWidth="1"/>
    <col min="11013" max="11013" width="12.7109375" style="42" customWidth="1"/>
    <col min="11014" max="11014" width="25.7109375" style="42" customWidth="1"/>
    <col min="11015" max="11016" width="12.7109375" style="42" customWidth="1"/>
    <col min="11017" max="11017" width="18.5703125" style="42" customWidth="1"/>
    <col min="11018" max="11018" width="35.42578125" style="42" customWidth="1"/>
    <col min="11019" max="11019" width="6.7109375" style="42" customWidth="1"/>
    <col min="11020" max="11020" width="34.85546875" style="42" customWidth="1"/>
    <col min="11021" max="11021" width="28.140625" style="42" customWidth="1"/>
    <col min="11022" max="11022" width="29.140625" style="42" customWidth="1"/>
    <col min="11023" max="11023" width="24.42578125" style="42" customWidth="1"/>
    <col min="11024" max="11024" width="25.85546875" style="42" customWidth="1"/>
    <col min="11025" max="11025" width="15.7109375" style="42" customWidth="1"/>
    <col min="11026" max="11026" width="22.5703125" style="42" customWidth="1"/>
    <col min="11027" max="11027" width="19.42578125" style="42" customWidth="1"/>
    <col min="11028" max="11028" width="22.5703125" style="42" customWidth="1"/>
    <col min="11029" max="11029" width="17.28515625" style="42" customWidth="1"/>
    <col min="11030" max="11030" width="20.5703125" style="42" customWidth="1"/>
    <col min="11031" max="11031" width="25.7109375" style="42" customWidth="1"/>
    <col min="11032" max="11032" width="18.7109375" style="42" customWidth="1"/>
    <col min="11033" max="11033" width="23.5703125" style="42" customWidth="1"/>
    <col min="11034" max="11034" width="20.28515625" style="42" customWidth="1"/>
    <col min="11035" max="11035" width="19.5703125" style="42" customWidth="1"/>
    <col min="11036" max="11036" width="17" style="42" customWidth="1"/>
    <col min="11037" max="11037" width="16.28515625" style="42" customWidth="1"/>
    <col min="11038" max="11038" width="13" style="42" customWidth="1"/>
    <col min="11039" max="11039" width="14.42578125" style="42" customWidth="1"/>
    <col min="11040" max="11040" width="23.5703125" style="42" customWidth="1"/>
    <col min="11041" max="11041" width="26.7109375" style="42" customWidth="1"/>
    <col min="11042" max="11042" width="21.85546875" style="42" customWidth="1"/>
    <col min="11043" max="11043" width="19.42578125" style="42" customWidth="1"/>
    <col min="11044" max="11044" width="24" style="42" customWidth="1"/>
    <col min="11045" max="11045" width="20.5703125" style="42" customWidth="1"/>
    <col min="11046" max="11046" width="20" style="42" customWidth="1"/>
    <col min="11047" max="11047" width="18.140625" style="42" customWidth="1"/>
    <col min="11048" max="11264" width="10.140625" style="42"/>
    <col min="11265" max="11265" width="16.140625" style="42" customWidth="1"/>
    <col min="11266" max="11266" width="52.28515625" style="42" customWidth="1"/>
    <col min="11267" max="11267" width="79.28515625" style="42" customWidth="1"/>
    <col min="11268" max="11268" width="44.28515625" style="42" customWidth="1"/>
    <col min="11269" max="11269" width="12.7109375" style="42" customWidth="1"/>
    <col min="11270" max="11270" width="25.7109375" style="42" customWidth="1"/>
    <col min="11271" max="11272" width="12.7109375" style="42" customWidth="1"/>
    <col min="11273" max="11273" width="18.5703125" style="42" customWidth="1"/>
    <col min="11274" max="11274" width="35.42578125" style="42" customWidth="1"/>
    <col min="11275" max="11275" width="6.7109375" style="42" customWidth="1"/>
    <col min="11276" max="11276" width="34.85546875" style="42" customWidth="1"/>
    <col min="11277" max="11277" width="28.140625" style="42" customWidth="1"/>
    <col min="11278" max="11278" width="29.140625" style="42" customWidth="1"/>
    <col min="11279" max="11279" width="24.42578125" style="42" customWidth="1"/>
    <col min="11280" max="11280" width="25.85546875" style="42" customWidth="1"/>
    <col min="11281" max="11281" width="15.7109375" style="42" customWidth="1"/>
    <col min="11282" max="11282" width="22.5703125" style="42" customWidth="1"/>
    <col min="11283" max="11283" width="19.42578125" style="42" customWidth="1"/>
    <col min="11284" max="11284" width="22.5703125" style="42" customWidth="1"/>
    <col min="11285" max="11285" width="17.28515625" style="42" customWidth="1"/>
    <col min="11286" max="11286" width="20.5703125" style="42" customWidth="1"/>
    <col min="11287" max="11287" width="25.7109375" style="42" customWidth="1"/>
    <col min="11288" max="11288" width="18.7109375" style="42" customWidth="1"/>
    <col min="11289" max="11289" width="23.5703125" style="42" customWidth="1"/>
    <col min="11290" max="11290" width="20.28515625" style="42" customWidth="1"/>
    <col min="11291" max="11291" width="19.5703125" style="42" customWidth="1"/>
    <col min="11292" max="11292" width="17" style="42" customWidth="1"/>
    <col min="11293" max="11293" width="16.28515625" style="42" customWidth="1"/>
    <col min="11294" max="11294" width="13" style="42" customWidth="1"/>
    <col min="11295" max="11295" width="14.42578125" style="42" customWidth="1"/>
    <col min="11296" max="11296" width="23.5703125" style="42" customWidth="1"/>
    <col min="11297" max="11297" width="26.7109375" style="42" customWidth="1"/>
    <col min="11298" max="11298" width="21.85546875" style="42" customWidth="1"/>
    <col min="11299" max="11299" width="19.42578125" style="42" customWidth="1"/>
    <col min="11300" max="11300" width="24" style="42" customWidth="1"/>
    <col min="11301" max="11301" width="20.5703125" style="42" customWidth="1"/>
    <col min="11302" max="11302" width="20" style="42" customWidth="1"/>
    <col min="11303" max="11303" width="18.140625" style="42" customWidth="1"/>
    <col min="11304" max="11520" width="10.140625" style="42"/>
    <col min="11521" max="11521" width="16.140625" style="42" customWidth="1"/>
    <col min="11522" max="11522" width="52.28515625" style="42" customWidth="1"/>
    <col min="11523" max="11523" width="79.28515625" style="42" customWidth="1"/>
    <col min="11524" max="11524" width="44.28515625" style="42" customWidth="1"/>
    <col min="11525" max="11525" width="12.7109375" style="42" customWidth="1"/>
    <col min="11526" max="11526" width="25.7109375" style="42" customWidth="1"/>
    <col min="11527" max="11528" width="12.7109375" style="42" customWidth="1"/>
    <col min="11529" max="11529" width="18.5703125" style="42" customWidth="1"/>
    <col min="11530" max="11530" width="35.42578125" style="42" customWidth="1"/>
    <col min="11531" max="11531" width="6.7109375" style="42" customWidth="1"/>
    <col min="11532" max="11532" width="34.85546875" style="42" customWidth="1"/>
    <col min="11533" max="11533" width="28.140625" style="42" customWidth="1"/>
    <col min="11534" max="11534" width="29.140625" style="42" customWidth="1"/>
    <col min="11535" max="11535" width="24.42578125" style="42" customWidth="1"/>
    <col min="11536" max="11536" width="25.85546875" style="42" customWidth="1"/>
    <col min="11537" max="11537" width="15.7109375" style="42" customWidth="1"/>
    <col min="11538" max="11538" width="22.5703125" style="42" customWidth="1"/>
    <col min="11539" max="11539" width="19.42578125" style="42" customWidth="1"/>
    <col min="11540" max="11540" width="22.5703125" style="42" customWidth="1"/>
    <col min="11541" max="11541" width="17.28515625" style="42" customWidth="1"/>
    <col min="11542" max="11542" width="20.5703125" style="42" customWidth="1"/>
    <col min="11543" max="11543" width="25.7109375" style="42" customWidth="1"/>
    <col min="11544" max="11544" width="18.7109375" style="42" customWidth="1"/>
    <col min="11545" max="11545" width="23.5703125" style="42" customWidth="1"/>
    <col min="11546" max="11546" width="20.28515625" style="42" customWidth="1"/>
    <col min="11547" max="11547" width="19.5703125" style="42" customWidth="1"/>
    <col min="11548" max="11548" width="17" style="42" customWidth="1"/>
    <col min="11549" max="11549" width="16.28515625" style="42" customWidth="1"/>
    <col min="11550" max="11550" width="13" style="42" customWidth="1"/>
    <col min="11551" max="11551" width="14.42578125" style="42" customWidth="1"/>
    <col min="11552" max="11552" width="23.5703125" style="42" customWidth="1"/>
    <col min="11553" max="11553" width="26.7109375" style="42" customWidth="1"/>
    <col min="11554" max="11554" width="21.85546875" style="42" customWidth="1"/>
    <col min="11555" max="11555" width="19.42578125" style="42" customWidth="1"/>
    <col min="11556" max="11556" width="24" style="42" customWidth="1"/>
    <col min="11557" max="11557" width="20.5703125" style="42" customWidth="1"/>
    <col min="11558" max="11558" width="20" style="42" customWidth="1"/>
    <col min="11559" max="11559" width="18.140625" style="42" customWidth="1"/>
    <col min="11560" max="11776" width="10.140625" style="42"/>
    <col min="11777" max="11777" width="16.140625" style="42" customWidth="1"/>
    <col min="11778" max="11778" width="52.28515625" style="42" customWidth="1"/>
    <col min="11779" max="11779" width="79.28515625" style="42" customWidth="1"/>
    <col min="11780" max="11780" width="44.28515625" style="42" customWidth="1"/>
    <col min="11781" max="11781" width="12.7109375" style="42" customWidth="1"/>
    <col min="11782" max="11782" width="25.7109375" style="42" customWidth="1"/>
    <col min="11783" max="11784" width="12.7109375" style="42" customWidth="1"/>
    <col min="11785" max="11785" width="18.5703125" style="42" customWidth="1"/>
    <col min="11786" max="11786" width="35.42578125" style="42" customWidth="1"/>
    <col min="11787" max="11787" width="6.7109375" style="42" customWidth="1"/>
    <col min="11788" max="11788" width="34.85546875" style="42" customWidth="1"/>
    <col min="11789" max="11789" width="28.140625" style="42" customWidth="1"/>
    <col min="11790" max="11790" width="29.140625" style="42" customWidth="1"/>
    <col min="11791" max="11791" width="24.42578125" style="42" customWidth="1"/>
    <col min="11792" max="11792" width="25.85546875" style="42" customWidth="1"/>
    <col min="11793" max="11793" width="15.7109375" style="42" customWidth="1"/>
    <col min="11794" max="11794" width="22.5703125" style="42" customWidth="1"/>
    <col min="11795" max="11795" width="19.42578125" style="42" customWidth="1"/>
    <col min="11796" max="11796" width="22.5703125" style="42" customWidth="1"/>
    <col min="11797" max="11797" width="17.28515625" style="42" customWidth="1"/>
    <col min="11798" max="11798" width="20.5703125" style="42" customWidth="1"/>
    <col min="11799" max="11799" width="25.7109375" style="42" customWidth="1"/>
    <col min="11800" max="11800" width="18.7109375" style="42" customWidth="1"/>
    <col min="11801" max="11801" width="23.5703125" style="42" customWidth="1"/>
    <col min="11802" max="11802" width="20.28515625" style="42" customWidth="1"/>
    <col min="11803" max="11803" width="19.5703125" style="42" customWidth="1"/>
    <col min="11804" max="11804" width="17" style="42" customWidth="1"/>
    <col min="11805" max="11805" width="16.28515625" style="42" customWidth="1"/>
    <col min="11806" max="11806" width="13" style="42" customWidth="1"/>
    <col min="11807" max="11807" width="14.42578125" style="42" customWidth="1"/>
    <col min="11808" max="11808" width="23.5703125" style="42" customWidth="1"/>
    <col min="11809" max="11809" width="26.7109375" style="42" customWidth="1"/>
    <col min="11810" max="11810" width="21.85546875" style="42" customWidth="1"/>
    <col min="11811" max="11811" width="19.42578125" style="42" customWidth="1"/>
    <col min="11812" max="11812" width="24" style="42" customWidth="1"/>
    <col min="11813" max="11813" width="20.5703125" style="42" customWidth="1"/>
    <col min="11814" max="11814" width="20" style="42" customWidth="1"/>
    <col min="11815" max="11815" width="18.140625" style="42" customWidth="1"/>
    <col min="11816" max="12032" width="10.140625" style="42"/>
    <col min="12033" max="12033" width="16.140625" style="42" customWidth="1"/>
    <col min="12034" max="12034" width="52.28515625" style="42" customWidth="1"/>
    <col min="12035" max="12035" width="79.28515625" style="42" customWidth="1"/>
    <col min="12036" max="12036" width="44.28515625" style="42" customWidth="1"/>
    <col min="12037" max="12037" width="12.7109375" style="42" customWidth="1"/>
    <col min="12038" max="12038" width="25.7109375" style="42" customWidth="1"/>
    <col min="12039" max="12040" width="12.7109375" style="42" customWidth="1"/>
    <col min="12041" max="12041" width="18.5703125" style="42" customWidth="1"/>
    <col min="12042" max="12042" width="35.42578125" style="42" customWidth="1"/>
    <col min="12043" max="12043" width="6.7109375" style="42" customWidth="1"/>
    <col min="12044" max="12044" width="34.85546875" style="42" customWidth="1"/>
    <col min="12045" max="12045" width="28.140625" style="42" customWidth="1"/>
    <col min="12046" max="12046" width="29.140625" style="42" customWidth="1"/>
    <col min="12047" max="12047" width="24.42578125" style="42" customWidth="1"/>
    <col min="12048" max="12048" width="25.85546875" style="42" customWidth="1"/>
    <col min="12049" max="12049" width="15.7109375" style="42" customWidth="1"/>
    <col min="12050" max="12050" width="22.5703125" style="42" customWidth="1"/>
    <col min="12051" max="12051" width="19.42578125" style="42" customWidth="1"/>
    <col min="12052" max="12052" width="22.5703125" style="42" customWidth="1"/>
    <col min="12053" max="12053" width="17.28515625" style="42" customWidth="1"/>
    <col min="12054" max="12054" width="20.5703125" style="42" customWidth="1"/>
    <col min="12055" max="12055" width="25.7109375" style="42" customWidth="1"/>
    <col min="12056" max="12056" width="18.7109375" style="42" customWidth="1"/>
    <col min="12057" max="12057" width="23.5703125" style="42" customWidth="1"/>
    <col min="12058" max="12058" width="20.28515625" style="42" customWidth="1"/>
    <col min="12059" max="12059" width="19.5703125" style="42" customWidth="1"/>
    <col min="12060" max="12060" width="17" style="42" customWidth="1"/>
    <col min="12061" max="12061" width="16.28515625" style="42" customWidth="1"/>
    <col min="12062" max="12062" width="13" style="42" customWidth="1"/>
    <col min="12063" max="12063" width="14.42578125" style="42" customWidth="1"/>
    <col min="12064" max="12064" width="23.5703125" style="42" customWidth="1"/>
    <col min="12065" max="12065" width="26.7109375" style="42" customWidth="1"/>
    <col min="12066" max="12066" width="21.85546875" style="42" customWidth="1"/>
    <col min="12067" max="12067" width="19.42578125" style="42" customWidth="1"/>
    <col min="12068" max="12068" width="24" style="42" customWidth="1"/>
    <col min="12069" max="12069" width="20.5703125" style="42" customWidth="1"/>
    <col min="12070" max="12070" width="20" style="42" customWidth="1"/>
    <col min="12071" max="12071" width="18.140625" style="42" customWidth="1"/>
    <col min="12072" max="12288" width="10.140625" style="42"/>
    <col min="12289" max="12289" width="16.140625" style="42" customWidth="1"/>
    <col min="12290" max="12290" width="52.28515625" style="42" customWidth="1"/>
    <col min="12291" max="12291" width="79.28515625" style="42" customWidth="1"/>
    <col min="12292" max="12292" width="44.28515625" style="42" customWidth="1"/>
    <col min="12293" max="12293" width="12.7109375" style="42" customWidth="1"/>
    <col min="12294" max="12294" width="25.7109375" style="42" customWidth="1"/>
    <col min="12295" max="12296" width="12.7109375" style="42" customWidth="1"/>
    <col min="12297" max="12297" width="18.5703125" style="42" customWidth="1"/>
    <col min="12298" max="12298" width="35.42578125" style="42" customWidth="1"/>
    <col min="12299" max="12299" width="6.7109375" style="42" customWidth="1"/>
    <col min="12300" max="12300" width="34.85546875" style="42" customWidth="1"/>
    <col min="12301" max="12301" width="28.140625" style="42" customWidth="1"/>
    <col min="12302" max="12302" width="29.140625" style="42" customWidth="1"/>
    <col min="12303" max="12303" width="24.42578125" style="42" customWidth="1"/>
    <col min="12304" max="12304" width="25.85546875" style="42" customWidth="1"/>
    <col min="12305" max="12305" width="15.7109375" style="42" customWidth="1"/>
    <col min="12306" max="12306" width="22.5703125" style="42" customWidth="1"/>
    <col min="12307" max="12307" width="19.42578125" style="42" customWidth="1"/>
    <col min="12308" max="12308" width="22.5703125" style="42" customWidth="1"/>
    <col min="12309" max="12309" width="17.28515625" style="42" customWidth="1"/>
    <col min="12310" max="12310" width="20.5703125" style="42" customWidth="1"/>
    <col min="12311" max="12311" width="25.7109375" style="42" customWidth="1"/>
    <col min="12312" max="12312" width="18.7109375" style="42" customWidth="1"/>
    <col min="12313" max="12313" width="23.5703125" style="42" customWidth="1"/>
    <col min="12314" max="12314" width="20.28515625" style="42" customWidth="1"/>
    <col min="12315" max="12315" width="19.5703125" style="42" customWidth="1"/>
    <col min="12316" max="12316" width="17" style="42" customWidth="1"/>
    <col min="12317" max="12317" width="16.28515625" style="42" customWidth="1"/>
    <col min="12318" max="12318" width="13" style="42" customWidth="1"/>
    <col min="12319" max="12319" width="14.42578125" style="42" customWidth="1"/>
    <col min="12320" max="12320" width="23.5703125" style="42" customWidth="1"/>
    <col min="12321" max="12321" width="26.7109375" style="42" customWidth="1"/>
    <col min="12322" max="12322" width="21.85546875" style="42" customWidth="1"/>
    <col min="12323" max="12323" width="19.42578125" style="42" customWidth="1"/>
    <col min="12324" max="12324" width="24" style="42" customWidth="1"/>
    <col min="12325" max="12325" width="20.5703125" style="42" customWidth="1"/>
    <col min="12326" max="12326" width="20" style="42" customWidth="1"/>
    <col min="12327" max="12327" width="18.140625" style="42" customWidth="1"/>
    <col min="12328" max="12544" width="10.140625" style="42"/>
    <col min="12545" max="12545" width="16.140625" style="42" customWidth="1"/>
    <col min="12546" max="12546" width="52.28515625" style="42" customWidth="1"/>
    <col min="12547" max="12547" width="79.28515625" style="42" customWidth="1"/>
    <col min="12548" max="12548" width="44.28515625" style="42" customWidth="1"/>
    <col min="12549" max="12549" width="12.7109375" style="42" customWidth="1"/>
    <col min="12550" max="12550" width="25.7109375" style="42" customWidth="1"/>
    <col min="12551" max="12552" width="12.7109375" style="42" customWidth="1"/>
    <col min="12553" max="12553" width="18.5703125" style="42" customWidth="1"/>
    <col min="12554" max="12554" width="35.42578125" style="42" customWidth="1"/>
    <col min="12555" max="12555" width="6.7109375" style="42" customWidth="1"/>
    <col min="12556" max="12556" width="34.85546875" style="42" customWidth="1"/>
    <col min="12557" max="12557" width="28.140625" style="42" customWidth="1"/>
    <col min="12558" max="12558" width="29.140625" style="42" customWidth="1"/>
    <col min="12559" max="12559" width="24.42578125" style="42" customWidth="1"/>
    <col min="12560" max="12560" width="25.85546875" style="42" customWidth="1"/>
    <col min="12561" max="12561" width="15.7109375" style="42" customWidth="1"/>
    <col min="12562" max="12562" width="22.5703125" style="42" customWidth="1"/>
    <col min="12563" max="12563" width="19.42578125" style="42" customWidth="1"/>
    <col min="12564" max="12564" width="22.5703125" style="42" customWidth="1"/>
    <col min="12565" max="12565" width="17.28515625" style="42" customWidth="1"/>
    <col min="12566" max="12566" width="20.5703125" style="42" customWidth="1"/>
    <col min="12567" max="12567" width="25.7109375" style="42" customWidth="1"/>
    <col min="12568" max="12568" width="18.7109375" style="42" customWidth="1"/>
    <col min="12569" max="12569" width="23.5703125" style="42" customWidth="1"/>
    <col min="12570" max="12570" width="20.28515625" style="42" customWidth="1"/>
    <col min="12571" max="12571" width="19.5703125" style="42" customWidth="1"/>
    <col min="12572" max="12572" width="17" style="42" customWidth="1"/>
    <col min="12573" max="12573" width="16.28515625" style="42" customWidth="1"/>
    <col min="12574" max="12574" width="13" style="42" customWidth="1"/>
    <col min="12575" max="12575" width="14.42578125" style="42" customWidth="1"/>
    <col min="12576" max="12576" width="23.5703125" style="42" customWidth="1"/>
    <col min="12577" max="12577" width="26.7109375" style="42" customWidth="1"/>
    <col min="12578" max="12578" width="21.85546875" style="42" customWidth="1"/>
    <col min="12579" max="12579" width="19.42578125" style="42" customWidth="1"/>
    <col min="12580" max="12580" width="24" style="42" customWidth="1"/>
    <col min="12581" max="12581" width="20.5703125" style="42" customWidth="1"/>
    <col min="12582" max="12582" width="20" style="42" customWidth="1"/>
    <col min="12583" max="12583" width="18.140625" style="42" customWidth="1"/>
    <col min="12584" max="12800" width="10.140625" style="42"/>
    <col min="12801" max="12801" width="16.140625" style="42" customWidth="1"/>
    <col min="12802" max="12802" width="52.28515625" style="42" customWidth="1"/>
    <col min="12803" max="12803" width="79.28515625" style="42" customWidth="1"/>
    <col min="12804" max="12804" width="44.28515625" style="42" customWidth="1"/>
    <col min="12805" max="12805" width="12.7109375" style="42" customWidth="1"/>
    <col min="12806" max="12806" width="25.7109375" style="42" customWidth="1"/>
    <col min="12807" max="12808" width="12.7109375" style="42" customWidth="1"/>
    <col min="12809" max="12809" width="18.5703125" style="42" customWidth="1"/>
    <col min="12810" max="12810" width="35.42578125" style="42" customWidth="1"/>
    <col min="12811" max="12811" width="6.7109375" style="42" customWidth="1"/>
    <col min="12812" max="12812" width="34.85546875" style="42" customWidth="1"/>
    <col min="12813" max="12813" width="28.140625" style="42" customWidth="1"/>
    <col min="12814" max="12814" width="29.140625" style="42" customWidth="1"/>
    <col min="12815" max="12815" width="24.42578125" style="42" customWidth="1"/>
    <col min="12816" max="12816" width="25.85546875" style="42" customWidth="1"/>
    <col min="12817" max="12817" width="15.7109375" style="42" customWidth="1"/>
    <col min="12818" max="12818" width="22.5703125" style="42" customWidth="1"/>
    <col min="12819" max="12819" width="19.42578125" style="42" customWidth="1"/>
    <col min="12820" max="12820" width="22.5703125" style="42" customWidth="1"/>
    <col min="12821" max="12821" width="17.28515625" style="42" customWidth="1"/>
    <col min="12822" max="12822" width="20.5703125" style="42" customWidth="1"/>
    <col min="12823" max="12823" width="25.7109375" style="42" customWidth="1"/>
    <col min="12824" max="12824" width="18.7109375" style="42" customWidth="1"/>
    <col min="12825" max="12825" width="23.5703125" style="42" customWidth="1"/>
    <col min="12826" max="12826" width="20.28515625" style="42" customWidth="1"/>
    <col min="12827" max="12827" width="19.5703125" style="42" customWidth="1"/>
    <col min="12828" max="12828" width="17" style="42" customWidth="1"/>
    <col min="12829" max="12829" width="16.28515625" style="42" customWidth="1"/>
    <col min="12830" max="12830" width="13" style="42" customWidth="1"/>
    <col min="12831" max="12831" width="14.42578125" style="42" customWidth="1"/>
    <col min="12832" max="12832" width="23.5703125" style="42" customWidth="1"/>
    <col min="12833" max="12833" width="26.7109375" style="42" customWidth="1"/>
    <col min="12834" max="12834" width="21.85546875" style="42" customWidth="1"/>
    <col min="12835" max="12835" width="19.42578125" style="42" customWidth="1"/>
    <col min="12836" max="12836" width="24" style="42" customWidth="1"/>
    <col min="12837" max="12837" width="20.5703125" style="42" customWidth="1"/>
    <col min="12838" max="12838" width="20" style="42" customWidth="1"/>
    <col min="12839" max="12839" width="18.140625" style="42" customWidth="1"/>
    <col min="12840" max="13056" width="10.140625" style="42"/>
    <col min="13057" max="13057" width="16.140625" style="42" customWidth="1"/>
    <col min="13058" max="13058" width="52.28515625" style="42" customWidth="1"/>
    <col min="13059" max="13059" width="79.28515625" style="42" customWidth="1"/>
    <col min="13060" max="13060" width="44.28515625" style="42" customWidth="1"/>
    <col min="13061" max="13061" width="12.7109375" style="42" customWidth="1"/>
    <col min="13062" max="13062" width="25.7109375" style="42" customWidth="1"/>
    <col min="13063" max="13064" width="12.7109375" style="42" customWidth="1"/>
    <col min="13065" max="13065" width="18.5703125" style="42" customWidth="1"/>
    <col min="13066" max="13066" width="35.42578125" style="42" customWidth="1"/>
    <col min="13067" max="13067" width="6.7109375" style="42" customWidth="1"/>
    <col min="13068" max="13068" width="34.85546875" style="42" customWidth="1"/>
    <col min="13069" max="13069" width="28.140625" style="42" customWidth="1"/>
    <col min="13070" max="13070" width="29.140625" style="42" customWidth="1"/>
    <col min="13071" max="13071" width="24.42578125" style="42" customWidth="1"/>
    <col min="13072" max="13072" width="25.85546875" style="42" customWidth="1"/>
    <col min="13073" max="13073" width="15.7109375" style="42" customWidth="1"/>
    <col min="13074" max="13074" width="22.5703125" style="42" customWidth="1"/>
    <col min="13075" max="13075" width="19.42578125" style="42" customWidth="1"/>
    <col min="13076" max="13076" width="22.5703125" style="42" customWidth="1"/>
    <col min="13077" max="13077" width="17.28515625" style="42" customWidth="1"/>
    <col min="13078" max="13078" width="20.5703125" style="42" customWidth="1"/>
    <col min="13079" max="13079" width="25.7109375" style="42" customWidth="1"/>
    <col min="13080" max="13080" width="18.7109375" style="42" customWidth="1"/>
    <col min="13081" max="13081" width="23.5703125" style="42" customWidth="1"/>
    <col min="13082" max="13082" width="20.28515625" style="42" customWidth="1"/>
    <col min="13083" max="13083" width="19.5703125" style="42" customWidth="1"/>
    <col min="13084" max="13084" width="17" style="42" customWidth="1"/>
    <col min="13085" max="13085" width="16.28515625" style="42" customWidth="1"/>
    <col min="13086" max="13086" width="13" style="42" customWidth="1"/>
    <col min="13087" max="13087" width="14.42578125" style="42" customWidth="1"/>
    <col min="13088" max="13088" width="23.5703125" style="42" customWidth="1"/>
    <col min="13089" max="13089" width="26.7109375" style="42" customWidth="1"/>
    <col min="13090" max="13090" width="21.85546875" style="42" customWidth="1"/>
    <col min="13091" max="13091" width="19.42578125" style="42" customWidth="1"/>
    <col min="13092" max="13092" width="24" style="42" customWidth="1"/>
    <col min="13093" max="13093" width="20.5703125" style="42" customWidth="1"/>
    <col min="13094" max="13094" width="20" style="42" customWidth="1"/>
    <col min="13095" max="13095" width="18.140625" style="42" customWidth="1"/>
    <col min="13096" max="13312" width="10.140625" style="42"/>
    <col min="13313" max="13313" width="16.140625" style="42" customWidth="1"/>
    <col min="13314" max="13314" width="52.28515625" style="42" customWidth="1"/>
    <col min="13315" max="13315" width="79.28515625" style="42" customWidth="1"/>
    <col min="13316" max="13316" width="44.28515625" style="42" customWidth="1"/>
    <col min="13317" max="13317" width="12.7109375" style="42" customWidth="1"/>
    <col min="13318" max="13318" width="25.7109375" style="42" customWidth="1"/>
    <col min="13319" max="13320" width="12.7109375" style="42" customWidth="1"/>
    <col min="13321" max="13321" width="18.5703125" style="42" customWidth="1"/>
    <col min="13322" max="13322" width="35.42578125" style="42" customWidth="1"/>
    <col min="13323" max="13323" width="6.7109375" style="42" customWidth="1"/>
    <col min="13324" max="13324" width="34.85546875" style="42" customWidth="1"/>
    <col min="13325" max="13325" width="28.140625" style="42" customWidth="1"/>
    <col min="13326" max="13326" width="29.140625" style="42" customWidth="1"/>
    <col min="13327" max="13327" width="24.42578125" style="42" customWidth="1"/>
    <col min="13328" max="13328" width="25.85546875" style="42" customWidth="1"/>
    <col min="13329" max="13329" width="15.7109375" style="42" customWidth="1"/>
    <col min="13330" max="13330" width="22.5703125" style="42" customWidth="1"/>
    <col min="13331" max="13331" width="19.42578125" style="42" customWidth="1"/>
    <col min="13332" max="13332" width="22.5703125" style="42" customWidth="1"/>
    <col min="13333" max="13333" width="17.28515625" style="42" customWidth="1"/>
    <col min="13334" max="13334" width="20.5703125" style="42" customWidth="1"/>
    <col min="13335" max="13335" width="25.7109375" style="42" customWidth="1"/>
    <col min="13336" max="13336" width="18.7109375" style="42" customWidth="1"/>
    <col min="13337" max="13337" width="23.5703125" style="42" customWidth="1"/>
    <col min="13338" max="13338" width="20.28515625" style="42" customWidth="1"/>
    <col min="13339" max="13339" width="19.5703125" style="42" customWidth="1"/>
    <col min="13340" max="13340" width="17" style="42" customWidth="1"/>
    <col min="13341" max="13341" width="16.28515625" style="42" customWidth="1"/>
    <col min="13342" max="13342" width="13" style="42" customWidth="1"/>
    <col min="13343" max="13343" width="14.42578125" style="42" customWidth="1"/>
    <col min="13344" max="13344" width="23.5703125" style="42" customWidth="1"/>
    <col min="13345" max="13345" width="26.7109375" style="42" customWidth="1"/>
    <col min="13346" max="13346" width="21.85546875" style="42" customWidth="1"/>
    <col min="13347" max="13347" width="19.42578125" style="42" customWidth="1"/>
    <col min="13348" max="13348" width="24" style="42" customWidth="1"/>
    <col min="13349" max="13349" width="20.5703125" style="42" customWidth="1"/>
    <col min="13350" max="13350" width="20" style="42" customWidth="1"/>
    <col min="13351" max="13351" width="18.140625" style="42" customWidth="1"/>
    <col min="13352" max="13568" width="10.140625" style="42"/>
    <col min="13569" max="13569" width="16.140625" style="42" customWidth="1"/>
    <col min="13570" max="13570" width="52.28515625" style="42" customWidth="1"/>
    <col min="13571" max="13571" width="79.28515625" style="42" customWidth="1"/>
    <col min="13572" max="13572" width="44.28515625" style="42" customWidth="1"/>
    <col min="13573" max="13573" width="12.7109375" style="42" customWidth="1"/>
    <col min="13574" max="13574" width="25.7109375" style="42" customWidth="1"/>
    <col min="13575" max="13576" width="12.7109375" style="42" customWidth="1"/>
    <col min="13577" max="13577" width="18.5703125" style="42" customWidth="1"/>
    <col min="13578" max="13578" width="35.42578125" style="42" customWidth="1"/>
    <col min="13579" max="13579" width="6.7109375" style="42" customWidth="1"/>
    <col min="13580" max="13580" width="34.85546875" style="42" customWidth="1"/>
    <col min="13581" max="13581" width="28.140625" style="42" customWidth="1"/>
    <col min="13582" max="13582" width="29.140625" style="42" customWidth="1"/>
    <col min="13583" max="13583" width="24.42578125" style="42" customWidth="1"/>
    <col min="13584" max="13584" width="25.85546875" style="42" customWidth="1"/>
    <col min="13585" max="13585" width="15.7109375" style="42" customWidth="1"/>
    <col min="13586" max="13586" width="22.5703125" style="42" customWidth="1"/>
    <col min="13587" max="13587" width="19.42578125" style="42" customWidth="1"/>
    <col min="13588" max="13588" width="22.5703125" style="42" customWidth="1"/>
    <col min="13589" max="13589" width="17.28515625" style="42" customWidth="1"/>
    <col min="13590" max="13590" width="20.5703125" style="42" customWidth="1"/>
    <col min="13591" max="13591" width="25.7109375" style="42" customWidth="1"/>
    <col min="13592" max="13592" width="18.7109375" style="42" customWidth="1"/>
    <col min="13593" max="13593" width="23.5703125" style="42" customWidth="1"/>
    <col min="13594" max="13594" width="20.28515625" style="42" customWidth="1"/>
    <col min="13595" max="13595" width="19.5703125" style="42" customWidth="1"/>
    <col min="13596" max="13596" width="17" style="42" customWidth="1"/>
    <col min="13597" max="13597" width="16.28515625" style="42" customWidth="1"/>
    <col min="13598" max="13598" width="13" style="42" customWidth="1"/>
    <col min="13599" max="13599" width="14.42578125" style="42" customWidth="1"/>
    <col min="13600" max="13600" width="23.5703125" style="42" customWidth="1"/>
    <col min="13601" max="13601" width="26.7109375" style="42" customWidth="1"/>
    <col min="13602" max="13602" width="21.85546875" style="42" customWidth="1"/>
    <col min="13603" max="13603" width="19.42578125" style="42" customWidth="1"/>
    <col min="13604" max="13604" width="24" style="42" customWidth="1"/>
    <col min="13605" max="13605" width="20.5703125" style="42" customWidth="1"/>
    <col min="13606" max="13606" width="20" style="42" customWidth="1"/>
    <col min="13607" max="13607" width="18.140625" style="42" customWidth="1"/>
    <col min="13608" max="13824" width="10.140625" style="42"/>
    <col min="13825" max="13825" width="16.140625" style="42" customWidth="1"/>
    <col min="13826" max="13826" width="52.28515625" style="42" customWidth="1"/>
    <col min="13827" max="13827" width="79.28515625" style="42" customWidth="1"/>
    <col min="13828" max="13828" width="44.28515625" style="42" customWidth="1"/>
    <col min="13829" max="13829" width="12.7109375" style="42" customWidth="1"/>
    <col min="13830" max="13830" width="25.7109375" style="42" customWidth="1"/>
    <col min="13831" max="13832" width="12.7109375" style="42" customWidth="1"/>
    <col min="13833" max="13833" width="18.5703125" style="42" customWidth="1"/>
    <col min="13834" max="13834" width="35.42578125" style="42" customWidth="1"/>
    <col min="13835" max="13835" width="6.7109375" style="42" customWidth="1"/>
    <col min="13836" max="13836" width="34.85546875" style="42" customWidth="1"/>
    <col min="13837" max="13837" width="28.140625" style="42" customWidth="1"/>
    <col min="13838" max="13838" width="29.140625" style="42" customWidth="1"/>
    <col min="13839" max="13839" width="24.42578125" style="42" customWidth="1"/>
    <col min="13840" max="13840" width="25.85546875" style="42" customWidth="1"/>
    <col min="13841" max="13841" width="15.7109375" style="42" customWidth="1"/>
    <col min="13842" max="13842" width="22.5703125" style="42" customWidth="1"/>
    <col min="13843" max="13843" width="19.42578125" style="42" customWidth="1"/>
    <col min="13844" max="13844" width="22.5703125" style="42" customWidth="1"/>
    <col min="13845" max="13845" width="17.28515625" style="42" customWidth="1"/>
    <col min="13846" max="13846" width="20.5703125" style="42" customWidth="1"/>
    <col min="13847" max="13847" width="25.7109375" style="42" customWidth="1"/>
    <col min="13848" max="13848" width="18.7109375" style="42" customWidth="1"/>
    <col min="13849" max="13849" width="23.5703125" style="42" customWidth="1"/>
    <col min="13850" max="13850" width="20.28515625" style="42" customWidth="1"/>
    <col min="13851" max="13851" width="19.5703125" style="42" customWidth="1"/>
    <col min="13852" max="13852" width="17" style="42" customWidth="1"/>
    <col min="13853" max="13853" width="16.28515625" style="42" customWidth="1"/>
    <col min="13854" max="13854" width="13" style="42" customWidth="1"/>
    <col min="13855" max="13855" width="14.42578125" style="42" customWidth="1"/>
    <col min="13856" max="13856" width="23.5703125" style="42" customWidth="1"/>
    <col min="13857" max="13857" width="26.7109375" style="42" customWidth="1"/>
    <col min="13858" max="13858" width="21.85546875" style="42" customWidth="1"/>
    <col min="13859" max="13859" width="19.42578125" style="42" customWidth="1"/>
    <col min="13860" max="13860" width="24" style="42" customWidth="1"/>
    <col min="13861" max="13861" width="20.5703125" style="42" customWidth="1"/>
    <col min="13862" max="13862" width="20" style="42" customWidth="1"/>
    <col min="13863" max="13863" width="18.140625" style="42" customWidth="1"/>
    <col min="13864" max="14080" width="10.140625" style="42"/>
    <col min="14081" max="14081" width="16.140625" style="42" customWidth="1"/>
    <col min="14082" max="14082" width="52.28515625" style="42" customWidth="1"/>
    <col min="14083" max="14083" width="79.28515625" style="42" customWidth="1"/>
    <col min="14084" max="14084" width="44.28515625" style="42" customWidth="1"/>
    <col min="14085" max="14085" width="12.7109375" style="42" customWidth="1"/>
    <col min="14086" max="14086" width="25.7109375" style="42" customWidth="1"/>
    <col min="14087" max="14088" width="12.7109375" style="42" customWidth="1"/>
    <col min="14089" max="14089" width="18.5703125" style="42" customWidth="1"/>
    <col min="14090" max="14090" width="35.42578125" style="42" customWidth="1"/>
    <col min="14091" max="14091" width="6.7109375" style="42" customWidth="1"/>
    <col min="14092" max="14092" width="34.85546875" style="42" customWidth="1"/>
    <col min="14093" max="14093" width="28.140625" style="42" customWidth="1"/>
    <col min="14094" max="14094" width="29.140625" style="42" customWidth="1"/>
    <col min="14095" max="14095" width="24.42578125" style="42" customWidth="1"/>
    <col min="14096" max="14096" width="25.85546875" style="42" customWidth="1"/>
    <col min="14097" max="14097" width="15.7109375" style="42" customWidth="1"/>
    <col min="14098" max="14098" width="22.5703125" style="42" customWidth="1"/>
    <col min="14099" max="14099" width="19.42578125" style="42" customWidth="1"/>
    <col min="14100" max="14100" width="22.5703125" style="42" customWidth="1"/>
    <col min="14101" max="14101" width="17.28515625" style="42" customWidth="1"/>
    <col min="14102" max="14102" width="20.5703125" style="42" customWidth="1"/>
    <col min="14103" max="14103" width="25.7109375" style="42" customWidth="1"/>
    <col min="14104" max="14104" width="18.7109375" style="42" customWidth="1"/>
    <col min="14105" max="14105" width="23.5703125" style="42" customWidth="1"/>
    <col min="14106" max="14106" width="20.28515625" style="42" customWidth="1"/>
    <col min="14107" max="14107" width="19.5703125" style="42" customWidth="1"/>
    <col min="14108" max="14108" width="17" style="42" customWidth="1"/>
    <col min="14109" max="14109" width="16.28515625" style="42" customWidth="1"/>
    <col min="14110" max="14110" width="13" style="42" customWidth="1"/>
    <col min="14111" max="14111" width="14.42578125" style="42" customWidth="1"/>
    <col min="14112" max="14112" width="23.5703125" style="42" customWidth="1"/>
    <col min="14113" max="14113" width="26.7109375" style="42" customWidth="1"/>
    <col min="14114" max="14114" width="21.85546875" style="42" customWidth="1"/>
    <col min="14115" max="14115" width="19.42578125" style="42" customWidth="1"/>
    <col min="14116" max="14116" width="24" style="42" customWidth="1"/>
    <col min="14117" max="14117" width="20.5703125" style="42" customWidth="1"/>
    <col min="14118" max="14118" width="20" style="42" customWidth="1"/>
    <col min="14119" max="14119" width="18.140625" style="42" customWidth="1"/>
    <col min="14120" max="14336" width="10.140625" style="42"/>
    <col min="14337" max="14337" width="16.140625" style="42" customWidth="1"/>
    <col min="14338" max="14338" width="52.28515625" style="42" customWidth="1"/>
    <col min="14339" max="14339" width="79.28515625" style="42" customWidth="1"/>
    <col min="14340" max="14340" width="44.28515625" style="42" customWidth="1"/>
    <col min="14341" max="14341" width="12.7109375" style="42" customWidth="1"/>
    <col min="14342" max="14342" width="25.7109375" style="42" customWidth="1"/>
    <col min="14343" max="14344" width="12.7109375" style="42" customWidth="1"/>
    <col min="14345" max="14345" width="18.5703125" style="42" customWidth="1"/>
    <col min="14346" max="14346" width="35.42578125" style="42" customWidth="1"/>
    <col min="14347" max="14347" width="6.7109375" style="42" customWidth="1"/>
    <col min="14348" max="14348" width="34.85546875" style="42" customWidth="1"/>
    <col min="14349" max="14349" width="28.140625" style="42" customWidth="1"/>
    <col min="14350" max="14350" width="29.140625" style="42" customWidth="1"/>
    <col min="14351" max="14351" width="24.42578125" style="42" customWidth="1"/>
    <col min="14352" max="14352" width="25.85546875" style="42" customWidth="1"/>
    <col min="14353" max="14353" width="15.7109375" style="42" customWidth="1"/>
    <col min="14354" max="14354" width="22.5703125" style="42" customWidth="1"/>
    <col min="14355" max="14355" width="19.42578125" style="42" customWidth="1"/>
    <col min="14356" max="14356" width="22.5703125" style="42" customWidth="1"/>
    <col min="14357" max="14357" width="17.28515625" style="42" customWidth="1"/>
    <col min="14358" max="14358" width="20.5703125" style="42" customWidth="1"/>
    <col min="14359" max="14359" width="25.7109375" style="42" customWidth="1"/>
    <col min="14360" max="14360" width="18.7109375" style="42" customWidth="1"/>
    <col min="14361" max="14361" width="23.5703125" style="42" customWidth="1"/>
    <col min="14362" max="14362" width="20.28515625" style="42" customWidth="1"/>
    <col min="14363" max="14363" width="19.5703125" style="42" customWidth="1"/>
    <col min="14364" max="14364" width="17" style="42" customWidth="1"/>
    <col min="14365" max="14365" width="16.28515625" style="42" customWidth="1"/>
    <col min="14366" max="14366" width="13" style="42" customWidth="1"/>
    <col min="14367" max="14367" width="14.42578125" style="42" customWidth="1"/>
    <col min="14368" max="14368" width="23.5703125" style="42" customWidth="1"/>
    <col min="14369" max="14369" width="26.7109375" style="42" customWidth="1"/>
    <col min="14370" max="14370" width="21.85546875" style="42" customWidth="1"/>
    <col min="14371" max="14371" width="19.42578125" style="42" customWidth="1"/>
    <col min="14372" max="14372" width="24" style="42" customWidth="1"/>
    <col min="14373" max="14373" width="20.5703125" style="42" customWidth="1"/>
    <col min="14374" max="14374" width="20" style="42" customWidth="1"/>
    <col min="14375" max="14375" width="18.140625" style="42" customWidth="1"/>
    <col min="14376" max="14592" width="10.140625" style="42"/>
    <col min="14593" max="14593" width="16.140625" style="42" customWidth="1"/>
    <col min="14594" max="14594" width="52.28515625" style="42" customWidth="1"/>
    <col min="14595" max="14595" width="79.28515625" style="42" customWidth="1"/>
    <col min="14596" max="14596" width="44.28515625" style="42" customWidth="1"/>
    <col min="14597" max="14597" width="12.7109375" style="42" customWidth="1"/>
    <col min="14598" max="14598" width="25.7109375" style="42" customWidth="1"/>
    <col min="14599" max="14600" width="12.7109375" style="42" customWidth="1"/>
    <col min="14601" max="14601" width="18.5703125" style="42" customWidth="1"/>
    <col min="14602" max="14602" width="35.42578125" style="42" customWidth="1"/>
    <col min="14603" max="14603" width="6.7109375" style="42" customWidth="1"/>
    <col min="14604" max="14604" width="34.85546875" style="42" customWidth="1"/>
    <col min="14605" max="14605" width="28.140625" style="42" customWidth="1"/>
    <col min="14606" max="14606" width="29.140625" style="42" customWidth="1"/>
    <col min="14607" max="14607" width="24.42578125" style="42" customWidth="1"/>
    <col min="14608" max="14608" width="25.85546875" style="42" customWidth="1"/>
    <col min="14609" max="14609" width="15.7109375" style="42" customWidth="1"/>
    <col min="14610" max="14610" width="22.5703125" style="42" customWidth="1"/>
    <col min="14611" max="14611" width="19.42578125" style="42" customWidth="1"/>
    <col min="14612" max="14612" width="22.5703125" style="42" customWidth="1"/>
    <col min="14613" max="14613" width="17.28515625" style="42" customWidth="1"/>
    <col min="14614" max="14614" width="20.5703125" style="42" customWidth="1"/>
    <col min="14615" max="14615" width="25.7109375" style="42" customWidth="1"/>
    <col min="14616" max="14616" width="18.7109375" style="42" customWidth="1"/>
    <col min="14617" max="14617" width="23.5703125" style="42" customWidth="1"/>
    <col min="14618" max="14618" width="20.28515625" style="42" customWidth="1"/>
    <col min="14619" max="14619" width="19.5703125" style="42" customWidth="1"/>
    <col min="14620" max="14620" width="17" style="42" customWidth="1"/>
    <col min="14621" max="14621" width="16.28515625" style="42" customWidth="1"/>
    <col min="14622" max="14622" width="13" style="42" customWidth="1"/>
    <col min="14623" max="14623" width="14.42578125" style="42" customWidth="1"/>
    <col min="14624" max="14624" width="23.5703125" style="42" customWidth="1"/>
    <col min="14625" max="14625" width="26.7109375" style="42" customWidth="1"/>
    <col min="14626" max="14626" width="21.85546875" style="42" customWidth="1"/>
    <col min="14627" max="14627" width="19.42578125" style="42" customWidth="1"/>
    <col min="14628" max="14628" width="24" style="42" customWidth="1"/>
    <col min="14629" max="14629" width="20.5703125" style="42" customWidth="1"/>
    <col min="14630" max="14630" width="20" style="42" customWidth="1"/>
    <col min="14631" max="14631" width="18.140625" style="42" customWidth="1"/>
    <col min="14632" max="14848" width="10.140625" style="42"/>
    <col min="14849" max="14849" width="16.140625" style="42" customWidth="1"/>
    <col min="14850" max="14850" width="52.28515625" style="42" customWidth="1"/>
    <col min="14851" max="14851" width="79.28515625" style="42" customWidth="1"/>
    <col min="14852" max="14852" width="44.28515625" style="42" customWidth="1"/>
    <col min="14853" max="14853" width="12.7109375" style="42" customWidth="1"/>
    <col min="14854" max="14854" width="25.7109375" style="42" customWidth="1"/>
    <col min="14855" max="14856" width="12.7109375" style="42" customWidth="1"/>
    <col min="14857" max="14857" width="18.5703125" style="42" customWidth="1"/>
    <col min="14858" max="14858" width="35.42578125" style="42" customWidth="1"/>
    <col min="14859" max="14859" width="6.7109375" style="42" customWidth="1"/>
    <col min="14860" max="14860" width="34.85546875" style="42" customWidth="1"/>
    <col min="14861" max="14861" width="28.140625" style="42" customWidth="1"/>
    <col min="14862" max="14862" width="29.140625" style="42" customWidth="1"/>
    <col min="14863" max="14863" width="24.42578125" style="42" customWidth="1"/>
    <col min="14864" max="14864" width="25.85546875" style="42" customWidth="1"/>
    <col min="14865" max="14865" width="15.7109375" style="42" customWidth="1"/>
    <col min="14866" max="14866" width="22.5703125" style="42" customWidth="1"/>
    <col min="14867" max="14867" width="19.42578125" style="42" customWidth="1"/>
    <col min="14868" max="14868" width="22.5703125" style="42" customWidth="1"/>
    <col min="14869" max="14869" width="17.28515625" style="42" customWidth="1"/>
    <col min="14870" max="14870" width="20.5703125" style="42" customWidth="1"/>
    <col min="14871" max="14871" width="25.7109375" style="42" customWidth="1"/>
    <col min="14872" max="14872" width="18.7109375" style="42" customWidth="1"/>
    <col min="14873" max="14873" width="23.5703125" style="42" customWidth="1"/>
    <col min="14874" max="14874" width="20.28515625" style="42" customWidth="1"/>
    <col min="14875" max="14875" width="19.5703125" style="42" customWidth="1"/>
    <col min="14876" max="14876" width="17" style="42" customWidth="1"/>
    <col min="14877" max="14877" width="16.28515625" style="42" customWidth="1"/>
    <col min="14878" max="14878" width="13" style="42" customWidth="1"/>
    <col min="14879" max="14879" width="14.42578125" style="42" customWidth="1"/>
    <col min="14880" max="14880" width="23.5703125" style="42" customWidth="1"/>
    <col min="14881" max="14881" width="26.7109375" style="42" customWidth="1"/>
    <col min="14882" max="14882" width="21.85546875" style="42" customWidth="1"/>
    <col min="14883" max="14883" width="19.42578125" style="42" customWidth="1"/>
    <col min="14884" max="14884" width="24" style="42" customWidth="1"/>
    <col min="14885" max="14885" width="20.5703125" style="42" customWidth="1"/>
    <col min="14886" max="14886" width="20" style="42" customWidth="1"/>
    <col min="14887" max="14887" width="18.140625" style="42" customWidth="1"/>
    <col min="14888" max="15104" width="10.140625" style="42"/>
    <col min="15105" max="15105" width="16.140625" style="42" customWidth="1"/>
    <col min="15106" max="15106" width="52.28515625" style="42" customWidth="1"/>
    <col min="15107" max="15107" width="79.28515625" style="42" customWidth="1"/>
    <col min="15108" max="15108" width="44.28515625" style="42" customWidth="1"/>
    <col min="15109" max="15109" width="12.7109375" style="42" customWidth="1"/>
    <col min="15110" max="15110" width="25.7109375" style="42" customWidth="1"/>
    <col min="15111" max="15112" width="12.7109375" style="42" customWidth="1"/>
    <col min="15113" max="15113" width="18.5703125" style="42" customWidth="1"/>
    <col min="15114" max="15114" width="35.42578125" style="42" customWidth="1"/>
    <col min="15115" max="15115" width="6.7109375" style="42" customWidth="1"/>
    <col min="15116" max="15116" width="34.85546875" style="42" customWidth="1"/>
    <col min="15117" max="15117" width="28.140625" style="42" customWidth="1"/>
    <col min="15118" max="15118" width="29.140625" style="42" customWidth="1"/>
    <col min="15119" max="15119" width="24.42578125" style="42" customWidth="1"/>
    <col min="15120" max="15120" width="25.85546875" style="42" customWidth="1"/>
    <col min="15121" max="15121" width="15.7109375" style="42" customWidth="1"/>
    <col min="15122" max="15122" width="22.5703125" style="42" customWidth="1"/>
    <col min="15123" max="15123" width="19.42578125" style="42" customWidth="1"/>
    <col min="15124" max="15124" width="22.5703125" style="42" customWidth="1"/>
    <col min="15125" max="15125" width="17.28515625" style="42" customWidth="1"/>
    <col min="15126" max="15126" width="20.5703125" style="42" customWidth="1"/>
    <col min="15127" max="15127" width="25.7109375" style="42" customWidth="1"/>
    <col min="15128" max="15128" width="18.7109375" style="42" customWidth="1"/>
    <col min="15129" max="15129" width="23.5703125" style="42" customWidth="1"/>
    <col min="15130" max="15130" width="20.28515625" style="42" customWidth="1"/>
    <col min="15131" max="15131" width="19.5703125" style="42" customWidth="1"/>
    <col min="15132" max="15132" width="17" style="42" customWidth="1"/>
    <col min="15133" max="15133" width="16.28515625" style="42" customWidth="1"/>
    <col min="15134" max="15134" width="13" style="42" customWidth="1"/>
    <col min="15135" max="15135" width="14.42578125" style="42" customWidth="1"/>
    <col min="15136" max="15136" width="23.5703125" style="42" customWidth="1"/>
    <col min="15137" max="15137" width="26.7109375" style="42" customWidth="1"/>
    <col min="15138" max="15138" width="21.85546875" style="42" customWidth="1"/>
    <col min="15139" max="15139" width="19.42578125" style="42" customWidth="1"/>
    <col min="15140" max="15140" width="24" style="42" customWidth="1"/>
    <col min="15141" max="15141" width="20.5703125" style="42" customWidth="1"/>
    <col min="15142" max="15142" width="20" style="42" customWidth="1"/>
    <col min="15143" max="15143" width="18.140625" style="42" customWidth="1"/>
    <col min="15144" max="15360" width="10.140625" style="42"/>
    <col min="15361" max="15361" width="16.140625" style="42" customWidth="1"/>
    <col min="15362" max="15362" width="52.28515625" style="42" customWidth="1"/>
    <col min="15363" max="15363" width="79.28515625" style="42" customWidth="1"/>
    <col min="15364" max="15364" width="44.28515625" style="42" customWidth="1"/>
    <col min="15365" max="15365" width="12.7109375" style="42" customWidth="1"/>
    <col min="15366" max="15366" width="25.7109375" style="42" customWidth="1"/>
    <col min="15367" max="15368" width="12.7109375" style="42" customWidth="1"/>
    <col min="15369" max="15369" width="18.5703125" style="42" customWidth="1"/>
    <col min="15370" max="15370" width="35.42578125" style="42" customWidth="1"/>
    <col min="15371" max="15371" width="6.7109375" style="42" customWidth="1"/>
    <col min="15372" max="15372" width="34.85546875" style="42" customWidth="1"/>
    <col min="15373" max="15373" width="28.140625" style="42" customWidth="1"/>
    <col min="15374" max="15374" width="29.140625" style="42" customWidth="1"/>
    <col min="15375" max="15375" width="24.42578125" style="42" customWidth="1"/>
    <col min="15376" max="15376" width="25.85546875" style="42" customWidth="1"/>
    <col min="15377" max="15377" width="15.7109375" style="42" customWidth="1"/>
    <col min="15378" max="15378" width="22.5703125" style="42" customWidth="1"/>
    <col min="15379" max="15379" width="19.42578125" style="42" customWidth="1"/>
    <col min="15380" max="15380" width="22.5703125" style="42" customWidth="1"/>
    <col min="15381" max="15381" width="17.28515625" style="42" customWidth="1"/>
    <col min="15382" max="15382" width="20.5703125" style="42" customWidth="1"/>
    <col min="15383" max="15383" width="25.7109375" style="42" customWidth="1"/>
    <col min="15384" max="15384" width="18.7109375" style="42" customWidth="1"/>
    <col min="15385" max="15385" width="23.5703125" style="42" customWidth="1"/>
    <col min="15386" max="15386" width="20.28515625" style="42" customWidth="1"/>
    <col min="15387" max="15387" width="19.5703125" style="42" customWidth="1"/>
    <col min="15388" max="15388" width="17" style="42" customWidth="1"/>
    <col min="15389" max="15389" width="16.28515625" style="42" customWidth="1"/>
    <col min="15390" max="15390" width="13" style="42" customWidth="1"/>
    <col min="15391" max="15391" width="14.42578125" style="42" customWidth="1"/>
    <col min="15392" max="15392" width="23.5703125" style="42" customWidth="1"/>
    <col min="15393" max="15393" width="26.7109375" style="42" customWidth="1"/>
    <col min="15394" max="15394" width="21.85546875" style="42" customWidth="1"/>
    <col min="15395" max="15395" width="19.42578125" style="42" customWidth="1"/>
    <col min="15396" max="15396" width="24" style="42" customWidth="1"/>
    <col min="15397" max="15397" width="20.5703125" style="42" customWidth="1"/>
    <col min="15398" max="15398" width="20" style="42" customWidth="1"/>
    <col min="15399" max="15399" width="18.140625" style="42" customWidth="1"/>
    <col min="15400" max="15616" width="10.140625" style="42"/>
    <col min="15617" max="15617" width="16.140625" style="42" customWidth="1"/>
    <col min="15618" max="15618" width="52.28515625" style="42" customWidth="1"/>
    <col min="15619" max="15619" width="79.28515625" style="42" customWidth="1"/>
    <col min="15620" max="15620" width="44.28515625" style="42" customWidth="1"/>
    <col min="15621" max="15621" width="12.7109375" style="42" customWidth="1"/>
    <col min="15622" max="15622" width="25.7109375" style="42" customWidth="1"/>
    <col min="15623" max="15624" width="12.7109375" style="42" customWidth="1"/>
    <col min="15625" max="15625" width="18.5703125" style="42" customWidth="1"/>
    <col min="15626" max="15626" width="35.42578125" style="42" customWidth="1"/>
    <col min="15627" max="15627" width="6.7109375" style="42" customWidth="1"/>
    <col min="15628" max="15628" width="34.85546875" style="42" customWidth="1"/>
    <col min="15629" max="15629" width="28.140625" style="42" customWidth="1"/>
    <col min="15630" max="15630" width="29.140625" style="42" customWidth="1"/>
    <col min="15631" max="15631" width="24.42578125" style="42" customWidth="1"/>
    <col min="15632" max="15632" width="25.85546875" style="42" customWidth="1"/>
    <col min="15633" max="15633" width="15.7109375" style="42" customWidth="1"/>
    <col min="15634" max="15634" width="22.5703125" style="42" customWidth="1"/>
    <col min="15635" max="15635" width="19.42578125" style="42" customWidth="1"/>
    <col min="15636" max="15636" width="22.5703125" style="42" customWidth="1"/>
    <col min="15637" max="15637" width="17.28515625" style="42" customWidth="1"/>
    <col min="15638" max="15638" width="20.5703125" style="42" customWidth="1"/>
    <col min="15639" max="15639" width="25.7109375" style="42" customWidth="1"/>
    <col min="15640" max="15640" width="18.7109375" style="42" customWidth="1"/>
    <col min="15641" max="15641" width="23.5703125" style="42" customWidth="1"/>
    <col min="15642" max="15642" width="20.28515625" style="42" customWidth="1"/>
    <col min="15643" max="15643" width="19.5703125" style="42" customWidth="1"/>
    <col min="15644" max="15644" width="17" style="42" customWidth="1"/>
    <col min="15645" max="15645" width="16.28515625" style="42" customWidth="1"/>
    <col min="15646" max="15646" width="13" style="42" customWidth="1"/>
    <col min="15647" max="15647" width="14.42578125" style="42" customWidth="1"/>
    <col min="15648" max="15648" width="23.5703125" style="42" customWidth="1"/>
    <col min="15649" max="15649" width="26.7109375" style="42" customWidth="1"/>
    <col min="15650" max="15650" width="21.85546875" style="42" customWidth="1"/>
    <col min="15651" max="15651" width="19.42578125" style="42" customWidth="1"/>
    <col min="15652" max="15652" width="24" style="42" customWidth="1"/>
    <col min="15653" max="15653" width="20.5703125" style="42" customWidth="1"/>
    <col min="15654" max="15654" width="20" style="42" customWidth="1"/>
    <col min="15655" max="15655" width="18.140625" style="42" customWidth="1"/>
    <col min="15656" max="15872" width="10.140625" style="42"/>
    <col min="15873" max="15873" width="16.140625" style="42" customWidth="1"/>
    <col min="15874" max="15874" width="52.28515625" style="42" customWidth="1"/>
    <col min="15875" max="15875" width="79.28515625" style="42" customWidth="1"/>
    <col min="15876" max="15876" width="44.28515625" style="42" customWidth="1"/>
    <col min="15877" max="15877" width="12.7109375" style="42" customWidth="1"/>
    <col min="15878" max="15878" width="25.7109375" style="42" customWidth="1"/>
    <col min="15879" max="15880" width="12.7109375" style="42" customWidth="1"/>
    <col min="15881" max="15881" width="18.5703125" style="42" customWidth="1"/>
    <col min="15882" max="15882" width="35.42578125" style="42" customWidth="1"/>
    <col min="15883" max="15883" width="6.7109375" style="42" customWidth="1"/>
    <col min="15884" max="15884" width="34.85546875" style="42" customWidth="1"/>
    <col min="15885" max="15885" width="28.140625" style="42" customWidth="1"/>
    <col min="15886" max="15886" width="29.140625" style="42" customWidth="1"/>
    <col min="15887" max="15887" width="24.42578125" style="42" customWidth="1"/>
    <col min="15888" max="15888" width="25.85546875" style="42" customWidth="1"/>
    <col min="15889" max="15889" width="15.7109375" style="42" customWidth="1"/>
    <col min="15890" max="15890" width="22.5703125" style="42" customWidth="1"/>
    <col min="15891" max="15891" width="19.42578125" style="42" customWidth="1"/>
    <col min="15892" max="15892" width="22.5703125" style="42" customWidth="1"/>
    <col min="15893" max="15893" width="17.28515625" style="42" customWidth="1"/>
    <col min="15894" max="15894" width="20.5703125" style="42" customWidth="1"/>
    <col min="15895" max="15895" width="25.7109375" style="42" customWidth="1"/>
    <col min="15896" max="15896" width="18.7109375" style="42" customWidth="1"/>
    <col min="15897" max="15897" width="23.5703125" style="42" customWidth="1"/>
    <col min="15898" max="15898" width="20.28515625" style="42" customWidth="1"/>
    <col min="15899" max="15899" width="19.5703125" style="42" customWidth="1"/>
    <col min="15900" max="15900" width="17" style="42" customWidth="1"/>
    <col min="15901" max="15901" width="16.28515625" style="42" customWidth="1"/>
    <col min="15902" max="15902" width="13" style="42" customWidth="1"/>
    <col min="15903" max="15903" width="14.42578125" style="42" customWidth="1"/>
    <col min="15904" max="15904" width="23.5703125" style="42" customWidth="1"/>
    <col min="15905" max="15905" width="26.7109375" style="42" customWidth="1"/>
    <col min="15906" max="15906" width="21.85546875" style="42" customWidth="1"/>
    <col min="15907" max="15907" width="19.42578125" style="42" customWidth="1"/>
    <col min="15908" max="15908" width="24" style="42" customWidth="1"/>
    <col min="15909" max="15909" width="20.5703125" style="42" customWidth="1"/>
    <col min="15910" max="15910" width="20" style="42" customWidth="1"/>
    <col min="15911" max="15911" width="18.140625" style="42" customWidth="1"/>
    <col min="15912" max="16128" width="10.140625" style="42"/>
    <col min="16129" max="16129" width="16.140625" style="42" customWidth="1"/>
    <col min="16130" max="16130" width="52.28515625" style="42" customWidth="1"/>
    <col min="16131" max="16131" width="79.28515625" style="42" customWidth="1"/>
    <col min="16132" max="16132" width="44.28515625" style="42" customWidth="1"/>
    <col min="16133" max="16133" width="12.7109375" style="42" customWidth="1"/>
    <col min="16134" max="16134" width="25.7109375" style="42" customWidth="1"/>
    <col min="16135" max="16136" width="12.7109375" style="42" customWidth="1"/>
    <col min="16137" max="16137" width="18.5703125" style="42" customWidth="1"/>
    <col min="16138" max="16138" width="35.42578125" style="42" customWidth="1"/>
    <col min="16139" max="16139" width="6.7109375" style="42" customWidth="1"/>
    <col min="16140" max="16140" width="34.85546875" style="42" customWidth="1"/>
    <col min="16141" max="16141" width="28.140625" style="42" customWidth="1"/>
    <col min="16142" max="16142" width="29.140625" style="42" customWidth="1"/>
    <col min="16143" max="16143" width="24.42578125" style="42" customWidth="1"/>
    <col min="16144" max="16144" width="25.85546875" style="42" customWidth="1"/>
    <col min="16145" max="16145" width="15.7109375" style="42" customWidth="1"/>
    <col min="16146" max="16146" width="22.5703125" style="42" customWidth="1"/>
    <col min="16147" max="16147" width="19.42578125" style="42" customWidth="1"/>
    <col min="16148" max="16148" width="22.5703125" style="42" customWidth="1"/>
    <col min="16149" max="16149" width="17.28515625" style="42" customWidth="1"/>
    <col min="16150" max="16150" width="20.5703125" style="42" customWidth="1"/>
    <col min="16151" max="16151" width="25.7109375" style="42" customWidth="1"/>
    <col min="16152" max="16152" width="18.7109375" style="42" customWidth="1"/>
    <col min="16153" max="16153" width="23.5703125" style="42" customWidth="1"/>
    <col min="16154" max="16154" width="20.28515625" style="42" customWidth="1"/>
    <col min="16155" max="16155" width="19.5703125" style="42" customWidth="1"/>
    <col min="16156" max="16156" width="17" style="42" customWidth="1"/>
    <col min="16157" max="16157" width="16.28515625" style="42" customWidth="1"/>
    <col min="16158" max="16158" width="13" style="42" customWidth="1"/>
    <col min="16159" max="16159" width="14.42578125" style="42" customWidth="1"/>
    <col min="16160" max="16160" width="23.5703125" style="42" customWidth="1"/>
    <col min="16161" max="16161" width="26.7109375" style="42" customWidth="1"/>
    <col min="16162" max="16162" width="21.85546875" style="42" customWidth="1"/>
    <col min="16163" max="16163" width="19.42578125" style="42" customWidth="1"/>
    <col min="16164" max="16164" width="24" style="42" customWidth="1"/>
    <col min="16165" max="16165" width="20.5703125" style="42" customWidth="1"/>
    <col min="16166" max="16166" width="20" style="42" customWidth="1"/>
    <col min="16167" max="16167" width="18.140625" style="42" customWidth="1"/>
    <col min="16168" max="16384" width="10.140625" style="42"/>
  </cols>
  <sheetData>
    <row r="1" spans="1:40" s="558" customFormat="1" ht="117" customHeight="1" x14ac:dyDescent="1.1499999999999999">
      <c r="A1" s="1251" t="s">
        <v>141</v>
      </c>
      <c r="B1" s="1251"/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1251"/>
      <c r="O1" s="1251"/>
      <c r="P1" s="1251"/>
      <c r="Q1" s="1251"/>
      <c r="R1" s="1251"/>
      <c r="S1" s="1251"/>
      <c r="T1" s="1251"/>
      <c r="U1" s="1251"/>
      <c r="V1" s="1251"/>
      <c r="W1" s="1251"/>
      <c r="X1" s="1251"/>
      <c r="Y1" s="1251"/>
      <c r="Z1" s="1251"/>
      <c r="AA1" s="1251"/>
      <c r="AB1" s="1251"/>
      <c r="AC1" s="1251"/>
      <c r="AD1" s="1251"/>
      <c r="AE1" s="1251"/>
      <c r="AF1" s="1251"/>
      <c r="AG1" s="1251"/>
      <c r="AH1" s="1251"/>
      <c r="AI1" s="1251"/>
      <c r="AJ1" s="1251"/>
      <c r="AK1" s="1251"/>
      <c r="AL1" s="1251"/>
      <c r="AM1" s="1251"/>
    </row>
    <row r="2" spans="1:40" s="559" customFormat="1" ht="45.75" customHeight="1" x14ac:dyDescent="0.7">
      <c r="C2" s="560"/>
      <c r="D2" s="561"/>
      <c r="E2" s="562"/>
      <c r="F2" s="563"/>
      <c r="G2" s="563"/>
      <c r="H2" s="563"/>
      <c r="I2" s="563"/>
      <c r="J2" s="563"/>
      <c r="K2" s="563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564"/>
    </row>
    <row r="3" spans="1:40" s="433" customFormat="1" ht="101.25" customHeight="1" x14ac:dyDescent="0.75">
      <c r="A3" s="1127" t="s">
        <v>1</v>
      </c>
      <c r="B3" s="1127"/>
      <c r="C3" s="1127"/>
      <c r="D3" s="1127"/>
      <c r="E3" s="1127"/>
      <c r="F3" s="1127"/>
      <c r="G3" s="1127"/>
      <c r="H3" s="1127"/>
      <c r="I3" s="1127"/>
      <c r="J3" s="1127"/>
      <c r="K3" s="1127"/>
      <c r="L3" s="1127"/>
      <c r="M3" s="1127"/>
      <c r="N3" s="1127"/>
      <c r="O3" s="1127"/>
      <c r="P3" s="1127"/>
      <c r="Q3" s="1127"/>
      <c r="R3" s="1127"/>
      <c r="S3" s="1127"/>
      <c r="T3" s="1127"/>
      <c r="U3" s="1127"/>
      <c r="V3" s="1127"/>
      <c r="W3" s="1127"/>
      <c r="X3" s="1127"/>
      <c r="Y3" s="1127"/>
      <c r="Z3" s="1127"/>
      <c r="AA3" s="1127"/>
      <c r="AB3" s="1127"/>
      <c r="AC3" s="1127"/>
      <c r="AD3" s="1127"/>
      <c r="AE3" s="1127"/>
      <c r="AF3" s="1127"/>
      <c r="AG3" s="1127"/>
      <c r="AH3" s="1127"/>
      <c r="AI3" s="1127"/>
      <c r="AJ3" s="1127"/>
      <c r="AK3" s="1127"/>
      <c r="AL3" s="1127"/>
      <c r="AM3" s="1127"/>
    </row>
    <row r="4" spans="1:40" s="559" customFormat="1" ht="84.75" customHeight="1" x14ac:dyDescent="0.7">
      <c r="A4" s="1252" t="s">
        <v>142</v>
      </c>
      <c r="B4" s="1252"/>
      <c r="C4" s="1252"/>
      <c r="D4" s="1252"/>
      <c r="E4" s="1252"/>
      <c r="F4" s="1252"/>
      <c r="G4" s="1252"/>
      <c r="H4" s="1252"/>
      <c r="I4" s="1252"/>
      <c r="J4" s="1252"/>
      <c r="K4" s="1252"/>
      <c r="L4" s="1252"/>
      <c r="M4" s="1252"/>
      <c r="N4" s="1252"/>
      <c r="O4" s="1252"/>
      <c r="P4" s="1252"/>
      <c r="Q4" s="1252"/>
      <c r="R4" s="1252"/>
      <c r="S4" s="1252"/>
      <c r="T4" s="1252"/>
      <c r="U4" s="1252"/>
      <c r="V4" s="1252"/>
      <c r="W4" s="1252"/>
      <c r="X4" s="1252"/>
      <c r="Y4" s="1252"/>
      <c r="Z4" s="1252"/>
      <c r="AA4" s="1252"/>
      <c r="AB4" s="1252"/>
      <c r="AC4" s="1252"/>
      <c r="AD4" s="1252"/>
      <c r="AE4" s="1252"/>
      <c r="AF4" s="1252"/>
      <c r="AG4" s="1252"/>
      <c r="AH4" s="1252"/>
      <c r="AI4" s="1252"/>
      <c r="AJ4" s="1252"/>
      <c r="AK4" s="1252"/>
      <c r="AL4" s="1252"/>
      <c r="AM4" s="1252"/>
    </row>
    <row r="5" spans="1:40" s="559" customFormat="1" ht="71.25" customHeight="1" x14ac:dyDescent="0.7">
      <c r="B5" s="1227" t="s">
        <v>3</v>
      </c>
      <c r="C5" s="1227"/>
      <c r="D5" s="565"/>
      <c r="E5" s="1253" t="s">
        <v>195</v>
      </c>
      <c r="F5" s="1253"/>
      <c r="G5" s="1253"/>
      <c r="H5" s="1253"/>
      <c r="I5" s="1253"/>
      <c r="J5" s="1253"/>
      <c r="K5" s="1253"/>
      <c r="L5" s="1253"/>
      <c r="M5" s="1253"/>
      <c r="N5" s="1253"/>
      <c r="O5" s="1253"/>
      <c r="P5" s="1253"/>
      <c r="Q5" s="1253"/>
      <c r="R5" s="1253"/>
      <c r="S5" s="1253"/>
      <c r="T5" s="1253"/>
      <c r="U5" s="1253"/>
      <c r="V5" s="1253"/>
      <c r="W5" s="1253"/>
      <c r="X5" s="1253"/>
      <c r="Y5" s="1253"/>
      <c r="Z5" s="1253"/>
      <c r="AA5" s="1253"/>
      <c r="AB5" s="1253"/>
    </row>
    <row r="6" spans="1:40" s="559" customFormat="1" ht="114" customHeight="1" x14ac:dyDescent="0.75">
      <c r="B6" s="1130" t="s">
        <v>5</v>
      </c>
      <c r="C6" s="1131"/>
      <c r="D6" s="1131"/>
      <c r="E6" s="566" t="s">
        <v>6</v>
      </c>
      <c r="F6" s="567"/>
      <c r="G6" s="568"/>
      <c r="H6" s="568"/>
      <c r="I6" s="568"/>
      <c r="J6" s="568"/>
      <c r="K6" s="569" t="s">
        <v>7</v>
      </c>
      <c r="L6" s="12" t="s">
        <v>8</v>
      </c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58"/>
      <c r="Z6" s="570"/>
      <c r="AA6" s="571"/>
      <c r="AB6" s="570" t="s">
        <v>9</v>
      </c>
      <c r="AC6" s="572"/>
      <c r="AD6" s="571"/>
      <c r="AE6" s="571"/>
      <c r="AF6" s="571"/>
      <c r="AG6" s="1254" t="s">
        <v>10</v>
      </c>
      <c r="AH6" s="1254"/>
      <c r="AI6" s="1254"/>
      <c r="AJ6" s="1254"/>
      <c r="AK6" s="1254"/>
      <c r="AL6" s="1254"/>
      <c r="AM6" s="1254"/>
    </row>
    <row r="7" spans="1:40" s="559" customFormat="1" ht="118.5" customHeight="1" x14ac:dyDescent="0.75">
      <c r="B7" s="573" t="s">
        <v>15</v>
      </c>
      <c r="C7" s="573"/>
      <c r="D7" s="574"/>
      <c r="E7" s="1245" t="s">
        <v>11</v>
      </c>
      <c r="F7" s="1245"/>
      <c r="G7" s="1245"/>
      <c r="H7" s="1245"/>
      <c r="I7" s="1245"/>
      <c r="J7" s="1245"/>
      <c r="K7" s="569" t="s">
        <v>7</v>
      </c>
      <c r="L7" s="1246" t="s">
        <v>12</v>
      </c>
      <c r="M7" s="1246"/>
      <c r="N7" s="1246"/>
      <c r="O7" s="1246"/>
      <c r="P7" s="1246"/>
      <c r="Q7" s="1246"/>
      <c r="R7" s="1246"/>
      <c r="S7" s="1246"/>
      <c r="T7" s="1246"/>
      <c r="U7" s="1246"/>
      <c r="V7" s="1246"/>
      <c r="W7" s="1246"/>
      <c r="X7" s="1246"/>
      <c r="Y7" s="1246"/>
      <c r="Z7" s="1246"/>
      <c r="AA7" s="571"/>
      <c r="AB7" s="570" t="s">
        <v>13</v>
      </c>
      <c r="AC7" s="571"/>
      <c r="AD7" s="571"/>
      <c r="AE7" s="571"/>
      <c r="AF7" s="571"/>
      <c r="AG7" s="1247" t="s">
        <v>14</v>
      </c>
      <c r="AH7" s="1247"/>
      <c r="AI7" s="1247"/>
      <c r="AJ7" s="1247"/>
      <c r="AK7" s="1247"/>
      <c r="AL7" s="1247"/>
      <c r="AM7" s="1247"/>
    </row>
    <row r="8" spans="1:40" s="559" customFormat="1" ht="103.5" customHeight="1" x14ac:dyDescent="0.75">
      <c r="B8" s="1248" t="s">
        <v>196</v>
      </c>
      <c r="C8" s="1248"/>
      <c r="D8" s="574"/>
      <c r="E8" s="1249" t="s">
        <v>16</v>
      </c>
      <c r="F8" s="1249"/>
      <c r="G8" s="1249"/>
      <c r="H8" s="1249"/>
      <c r="I8" s="1249"/>
      <c r="J8" s="575"/>
      <c r="K8" s="569"/>
      <c r="L8" s="1250" t="s">
        <v>17</v>
      </c>
      <c r="M8" s="1250"/>
      <c r="N8" s="1250"/>
      <c r="O8" s="1250"/>
      <c r="P8" s="1250"/>
      <c r="Q8" s="1250"/>
      <c r="R8" s="1250"/>
      <c r="S8" s="1250"/>
      <c r="T8" s="1250"/>
      <c r="U8" s="1250"/>
      <c r="V8" s="1250"/>
      <c r="W8" s="763"/>
      <c r="X8" s="763"/>
      <c r="Y8" s="763"/>
      <c r="Z8" s="763"/>
      <c r="AA8" s="571"/>
      <c r="AB8" s="570"/>
      <c r="AC8" s="571"/>
      <c r="AD8" s="571"/>
      <c r="AE8" s="571"/>
      <c r="AF8" s="571"/>
      <c r="AG8" s="576"/>
      <c r="AH8" s="576"/>
      <c r="AI8" s="576"/>
      <c r="AJ8" s="576"/>
      <c r="AK8" s="576"/>
      <c r="AL8" s="576"/>
      <c r="AM8" s="576"/>
    </row>
    <row r="9" spans="1:40" s="559" customFormat="1" ht="129" customHeight="1" x14ac:dyDescent="0.75">
      <c r="D9" s="574"/>
      <c r="E9" s="577" t="s">
        <v>21</v>
      </c>
      <c r="F9" s="575"/>
      <c r="G9" s="575"/>
      <c r="H9" s="575"/>
      <c r="I9" s="575"/>
      <c r="J9" s="575"/>
      <c r="K9" s="569"/>
      <c r="L9" s="1219" t="s">
        <v>197</v>
      </c>
      <c r="M9" s="1219"/>
      <c r="N9" s="1219"/>
      <c r="O9" s="1219"/>
      <c r="P9" s="1219"/>
      <c r="Q9" s="1219"/>
      <c r="R9" s="1219"/>
      <c r="S9" s="1219"/>
      <c r="T9" s="1219"/>
      <c r="U9" s="1219"/>
      <c r="V9" s="1219"/>
      <c r="W9" s="1219"/>
      <c r="X9" s="1219"/>
      <c r="Y9" s="1219"/>
      <c r="Z9" s="1219"/>
      <c r="AA9" s="571"/>
      <c r="AB9" s="578" t="s">
        <v>198</v>
      </c>
      <c r="AC9" s="571"/>
      <c r="AD9" s="571"/>
      <c r="AE9" s="571"/>
      <c r="AF9" s="571"/>
      <c r="AG9" s="1220" t="s">
        <v>199</v>
      </c>
      <c r="AH9" s="1220"/>
      <c r="AI9" s="1220"/>
      <c r="AJ9" s="1220"/>
      <c r="AK9" s="1220"/>
      <c r="AL9" s="1220"/>
      <c r="AM9" s="1220"/>
      <c r="AN9" s="1220"/>
    </row>
    <row r="10" spans="1:40" s="559" customFormat="1" ht="69" customHeight="1" x14ac:dyDescent="0.75">
      <c r="D10" s="579"/>
      <c r="E10" s="577"/>
      <c r="F10" s="580"/>
      <c r="G10" s="568"/>
      <c r="H10" s="568"/>
      <c r="I10" s="568"/>
      <c r="J10" s="568"/>
      <c r="K10" s="569" t="s">
        <v>7</v>
      </c>
      <c r="L10" s="1221" t="s">
        <v>25</v>
      </c>
      <c r="M10" s="1221"/>
      <c r="N10" s="1221"/>
      <c r="O10" s="1221"/>
      <c r="P10" s="1221"/>
      <c r="Q10" s="1221"/>
      <c r="R10" s="1221"/>
      <c r="S10" s="1221"/>
      <c r="T10" s="581"/>
      <c r="U10" s="581"/>
      <c r="V10" s="581"/>
      <c r="W10" s="581"/>
      <c r="X10" s="581"/>
      <c r="Y10" s="581"/>
      <c r="Z10" s="582"/>
      <c r="AA10" s="571"/>
      <c r="AB10" s="359" t="s">
        <v>18</v>
      </c>
      <c r="AC10" s="571"/>
      <c r="AD10" s="571"/>
      <c r="AE10" s="571"/>
      <c r="AF10" s="571"/>
      <c r="AG10" s="1222" t="s">
        <v>147</v>
      </c>
      <c r="AH10" s="1222"/>
      <c r="AI10" s="1222"/>
      <c r="AJ10" s="1222"/>
      <c r="AK10" s="1222"/>
      <c r="AL10" s="1222"/>
      <c r="AM10" s="1222"/>
    </row>
    <row r="11" spans="1:40" ht="36" customHeight="1" x14ac:dyDescent="0.5">
      <c r="B11" s="43"/>
      <c r="C11" s="43"/>
      <c r="D11" s="44"/>
      <c r="E11" s="583"/>
      <c r="F11" s="584"/>
      <c r="G11" s="585"/>
      <c r="H11" s="585"/>
      <c r="I11" s="585"/>
      <c r="J11" s="585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Z11" s="352"/>
      <c r="AA11" s="53"/>
      <c r="AB11" s="54"/>
      <c r="AC11" s="55"/>
      <c r="AD11" s="55"/>
      <c r="AE11" s="55"/>
      <c r="AF11" s="55"/>
      <c r="AG11" s="56"/>
      <c r="AH11" s="56"/>
      <c r="AI11" s="56"/>
      <c r="AJ11" s="56"/>
      <c r="AK11" s="56"/>
      <c r="AL11" s="56"/>
      <c r="AM11" s="56"/>
    </row>
    <row r="12" spans="1:40" ht="30" customHeight="1" thickBot="1" x14ac:dyDescent="0.3">
      <c r="C12" s="44"/>
      <c r="D12" s="44"/>
      <c r="E12" s="57"/>
      <c r="I12" s="59"/>
      <c r="J12" s="60"/>
      <c r="K12" s="60"/>
      <c r="R12" s="42"/>
      <c r="S12" s="42"/>
      <c r="T12" s="42"/>
      <c r="U12" s="42"/>
      <c r="V12" s="42"/>
      <c r="W12" s="42"/>
    </row>
    <row r="13" spans="1:40" s="62" customFormat="1" ht="132.75" customHeight="1" thickBot="1" x14ac:dyDescent="0.3">
      <c r="A13" s="1223" t="s">
        <v>26</v>
      </c>
      <c r="B13" s="1224" t="s">
        <v>270</v>
      </c>
      <c r="C13" s="1225"/>
      <c r="D13" s="1141"/>
      <c r="E13" s="1232" t="s">
        <v>28</v>
      </c>
      <c r="F13" s="1232"/>
      <c r="G13" s="1232"/>
      <c r="H13" s="1232"/>
      <c r="I13" s="1232"/>
      <c r="J13" s="1232"/>
      <c r="K13" s="1232"/>
      <c r="L13" s="1232"/>
      <c r="M13" s="1233" t="s">
        <v>29</v>
      </c>
      <c r="N13" s="1233"/>
      <c r="O13" s="1234" t="s">
        <v>30</v>
      </c>
      <c r="P13" s="1234"/>
      <c r="Q13" s="1234"/>
      <c r="R13" s="1234"/>
      <c r="S13" s="1234"/>
      <c r="T13" s="1234"/>
      <c r="U13" s="1234"/>
      <c r="V13" s="1234"/>
      <c r="W13" s="1235" t="s">
        <v>31</v>
      </c>
      <c r="X13" s="1236" t="s">
        <v>32</v>
      </c>
      <c r="Y13" s="1236"/>
      <c r="Z13" s="1236"/>
      <c r="AA13" s="1236"/>
      <c r="AB13" s="1236"/>
      <c r="AC13" s="1236"/>
      <c r="AD13" s="1236"/>
      <c r="AE13" s="1236"/>
      <c r="AF13" s="1237" t="s">
        <v>33</v>
      </c>
      <c r="AG13" s="1237"/>
      <c r="AH13" s="1237"/>
      <c r="AI13" s="1237"/>
      <c r="AJ13" s="1237"/>
      <c r="AK13" s="1237"/>
      <c r="AL13" s="1237"/>
      <c r="AM13" s="1237"/>
    </row>
    <row r="14" spans="1:40" s="62" customFormat="1" ht="49.5" customHeight="1" thickBot="1" x14ac:dyDescent="0.3">
      <c r="A14" s="1223"/>
      <c r="B14" s="1226"/>
      <c r="C14" s="1227"/>
      <c r="D14" s="1228"/>
      <c r="E14" s="1232"/>
      <c r="F14" s="1232"/>
      <c r="G14" s="1232"/>
      <c r="H14" s="1232"/>
      <c r="I14" s="1232"/>
      <c r="J14" s="1232"/>
      <c r="K14" s="1232"/>
      <c r="L14" s="1232"/>
      <c r="M14" s="1233"/>
      <c r="N14" s="1233"/>
      <c r="O14" s="1234"/>
      <c r="P14" s="1234"/>
      <c r="Q14" s="1234"/>
      <c r="R14" s="1234"/>
      <c r="S14" s="1234"/>
      <c r="T14" s="1234"/>
      <c r="U14" s="1234"/>
      <c r="V14" s="1234"/>
      <c r="W14" s="1235"/>
      <c r="X14" s="1236"/>
      <c r="Y14" s="1236"/>
      <c r="Z14" s="1236"/>
      <c r="AA14" s="1236"/>
      <c r="AB14" s="1236"/>
      <c r="AC14" s="1236"/>
      <c r="AD14" s="1236"/>
      <c r="AE14" s="1236"/>
      <c r="AF14" s="1238" t="s">
        <v>200</v>
      </c>
      <c r="AG14" s="1238"/>
      <c r="AH14" s="1238"/>
      <c r="AI14" s="1238"/>
      <c r="AJ14" s="1238"/>
      <c r="AK14" s="1238"/>
      <c r="AL14" s="1238"/>
      <c r="AM14" s="1238"/>
    </row>
    <row r="15" spans="1:40" s="62" customFormat="1" ht="66" customHeight="1" thickBot="1" x14ac:dyDescent="0.3">
      <c r="A15" s="1223"/>
      <c r="B15" s="1226"/>
      <c r="C15" s="1227"/>
      <c r="D15" s="1228"/>
      <c r="E15" s="1232"/>
      <c r="F15" s="1232"/>
      <c r="G15" s="1232"/>
      <c r="H15" s="1232"/>
      <c r="I15" s="1232"/>
      <c r="J15" s="1232"/>
      <c r="K15" s="1232"/>
      <c r="L15" s="1232"/>
      <c r="M15" s="1233"/>
      <c r="N15" s="1233"/>
      <c r="O15" s="1234"/>
      <c r="P15" s="1234"/>
      <c r="Q15" s="1234"/>
      <c r="R15" s="1234"/>
      <c r="S15" s="1234"/>
      <c r="T15" s="1234"/>
      <c r="U15" s="1234"/>
      <c r="V15" s="1234"/>
      <c r="W15" s="1235"/>
      <c r="X15" s="1236"/>
      <c r="Y15" s="1236"/>
      <c r="Z15" s="1236"/>
      <c r="AA15" s="1236"/>
      <c r="AB15" s="1236"/>
      <c r="AC15" s="1236"/>
      <c r="AD15" s="1236"/>
      <c r="AE15" s="1236"/>
      <c r="AF15" s="1239" t="s">
        <v>201</v>
      </c>
      <c r="AG15" s="1240"/>
      <c r="AH15" s="1240"/>
      <c r="AI15" s="1240"/>
      <c r="AJ15" s="1240"/>
      <c r="AK15" s="1240"/>
      <c r="AL15" s="1240"/>
      <c r="AM15" s="1241"/>
    </row>
    <row r="16" spans="1:40" s="62" customFormat="1" ht="51" customHeight="1" thickBot="1" x14ac:dyDescent="0.3">
      <c r="A16" s="1223"/>
      <c r="B16" s="1226"/>
      <c r="C16" s="1227"/>
      <c r="D16" s="1228"/>
      <c r="E16" s="1232"/>
      <c r="F16" s="1232"/>
      <c r="G16" s="1232"/>
      <c r="H16" s="1232"/>
      <c r="I16" s="1232"/>
      <c r="J16" s="1232"/>
      <c r="K16" s="1232"/>
      <c r="L16" s="1232"/>
      <c r="M16" s="1242" t="s">
        <v>36</v>
      </c>
      <c r="N16" s="1243" t="s">
        <v>37</v>
      </c>
      <c r="O16" s="1244" t="s">
        <v>38</v>
      </c>
      <c r="P16" s="904" t="s">
        <v>39</v>
      </c>
      <c r="Q16" s="904"/>
      <c r="R16" s="904"/>
      <c r="S16" s="904"/>
      <c r="T16" s="904"/>
      <c r="U16" s="904"/>
      <c r="V16" s="904"/>
      <c r="W16" s="1235"/>
      <c r="X16" s="905" t="s">
        <v>40</v>
      </c>
      <c r="Y16" s="872" t="s">
        <v>41</v>
      </c>
      <c r="Z16" s="872" t="s">
        <v>42</v>
      </c>
      <c r="AA16" s="873" t="s">
        <v>43</v>
      </c>
      <c r="AB16" s="873" t="s">
        <v>44</v>
      </c>
      <c r="AC16" s="872" t="s">
        <v>45</v>
      </c>
      <c r="AD16" s="872" t="s">
        <v>46</v>
      </c>
      <c r="AE16" s="860" t="s">
        <v>47</v>
      </c>
      <c r="AF16" s="861" t="s">
        <v>202</v>
      </c>
      <c r="AG16" s="861"/>
      <c r="AH16" s="861"/>
      <c r="AI16" s="861"/>
      <c r="AJ16" s="862" t="s">
        <v>203</v>
      </c>
      <c r="AK16" s="862"/>
      <c r="AL16" s="862"/>
      <c r="AM16" s="862"/>
    </row>
    <row r="17" spans="1:39" s="63" customFormat="1" ht="55.15" customHeight="1" thickBot="1" x14ac:dyDescent="0.3">
      <c r="A17" s="1223"/>
      <c r="B17" s="1226"/>
      <c r="C17" s="1227"/>
      <c r="D17" s="1228"/>
      <c r="E17" s="1232"/>
      <c r="F17" s="1232"/>
      <c r="G17" s="1232"/>
      <c r="H17" s="1232"/>
      <c r="I17" s="1232"/>
      <c r="J17" s="1232"/>
      <c r="K17" s="1232"/>
      <c r="L17" s="1232"/>
      <c r="M17" s="1242"/>
      <c r="N17" s="1243"/>
      <c r="O17" s="1244"/>
      <c r="P17" s="1217" t="s">
        <v>50</v>
      </c>
      <c r="Q17" s="1217"/>
      <c r="R17" s="1218" t="s">
        <v>204</v>
      </c>
      <c r="S17" s="1218"/>
      <c r="T17" s="1218" t="s">
        <v>159</v>
      </c>
      <c r="U17" s="1218"/>
      <c r="V17" s="902" t="s">
        <v>53</v>
      </c>
      <c r="W17" s="1235"/>
      <c r="X17" s="905"/>
      <c r="Y17" s="872"/>
      <c r="Z17" s="872"/>
      <c r="AA17" s="873"/>
      <c r="AB17" s="873"/>
      <c r="AC17" s="872"/>
      <c r="AD17" s="872"/>
      <c r="AE17" s="860"/>
      <c r="AF17" s="868" t="s">
        <v>54</v>
      </c>
      <c r="AG17" s="868"/>
      <c r="AH17" s="868"/>
      <c r="AI17" s="868"/>
      <c r="AJ17" s="869" t="s">
        <v>205</v>
      </c>
      <c r="AK17" s="869"/>
      <c r="AL17" s="869"/>
      <c r="AM17" s="869"/>
    </row>
    <row r="18" spans="1:39" s="63" customFormat="1" ht="42.75" customHeight="1" thickBot="1" x14ac:dyDescent="0.3">
      <c r="A18" s="1223"/>
      <c r="B18" s="1226"/>
      <c r="C18" s="1227"/>
      <c r="D18" s="1228"/>
      <c r="E18" s="1232"/>
      <c r="F18" s="1232"/>
      <c r="G18" s="1232"/>
      <c r="H18" s="1232"/>
      <c r="I18" s="1232"/>
      <c r="J18" s="1232"/>
      <c r="K18" s="1232"/>
      <c r="L18" s="1232"/>
      <c r="M18" s="1242"/>
      <c r="N18" s="1243"/>
      <c r="O18" s="1244"/>
      <c r="P18" s="1217"/>
      <c r="Q18" s="1217"/>
      <c r="R18" s="1218"/>
      <c r="S18" s="1218"/>
      <c r="T18" s="1218"/>
      <c r="U18" s="1218"/>
      <c r="V18" s="902"/>
      <c r="W18" s="1235"/>
      <c r="X18" s="905"/>
      <c r="Y18" s="872"/>
      <c r="Z18" s="872"/>
      <c r="AA18" s="873"/>
      <c r="AB18" s="873"/>
      <c r="AC18" s="872"/>
      <c r="AD18" s="872"/>
      <c r="AE18" s="860"/>
      <c r="AF18" s="871" t="s">
        <v>38</v>
      </c>
      <c r="AG18" s="854" t="s">
        <v>55</v>
      </c>
      <c r="AH18" s="854"/>
      <c r="AI18" s="854"/>
      <c r="AJ18" s="855" t="s">
        <v>38</v>
      </c>
      <c r="AK18" s="856" t="s">
        <v>55</v>
      </c>
      <c r="AL18" s="856"/>
      <c r="AM18" s="856"/>
    </row>
    <row r="19" spans="1:39" s="63" customFormat="1" ht="140.25" customHeight="1" thickBot="1" x14ac:dyDescent="0.3">
      <c r="A19" s="1223"/>
      <c r="B19" s="1229"/>
      <c r="C19" s="1230"/>
      <c r="D19" s="1231"/>
      <c r="E19" s="1232"/>
      <c r="F19" s="1232"/>
      <c r="G19" s="1232"/>
      <c r="H19" s="1232"/>
      <c r="I19" s="1232"/>
      <c r="J19" s="1232"/>
      <c r="K19" s="1232"/>
      <c r="L19" s="1232"/>
      <c r="M19" s="1242"/>
      <c r="N19" s="1243"/>
      <c r="O19" s="1244"/>
      <c r="P19" s="586" t="s">
        <v>56</v>
      </c>
      <c r="Q19" s="65" t="s">
        <v>57</v>
      </c>
      <c r="R19" s="587" t="s">
        <v>56</v>
      </c>
      <c r="S19" s="65" t="s">
        <v>57</v>
      </c>
      <c r="T19" s="587" t="s">
        <v>56</v>
      </c>
      <c r="U19" s="65" t="s">
        <v>57</v>
      </c>
      <c r="V19" s="902"/>
      <c r="W19" s="1235"/>
      <c r="X19" s="905"/>
      <c r="Y19" s="872"/>
      <c r="Z19" s="872"/>
      <c r="AA19" s="873"/>
      <c r="AB19" s="873"/>
      <c r="AC19" s="872"/>
      <c r="AD19" s="872"/>
      <c r="AE19" s="860"/>
      <c r="AF19" s="871"/>
      <c r="AG19" s="66" t="s">
        <v>50</v>
      </c>
      <c r="AH19" s="66" t="s">
        <v>58</v>
      </c>
      <c r="AI19" s="67" t="s">
        <v>59</v>
      </c>
      <c r="AJ19" s="855"/>
      <c r="AK19" s="66" t="s">
        <v>50</v>
      </c>
      <c r="AL19" s="66" t="s">
        <v>58</v>
      </c>
      <c r="AM19" s="365" t="s">
        <v>59</v>
      </c>
    </row>
    <row r="20" spans="1:39" s="75" customFormat="1" ht="21.95" customHeight="1" thickBot="1" x14ac:dyDescent="0.3">
      <c r="A20" s="588">
        <v>1</v>
      </c>
      <c r="B20" s="858">
        <v>2</v>
      </c>
      <c r="C20" s="858"/>
      <c r="D20" s="858"/>
      <c r="E20" s="859">
        <v>3</v>
      </c>
      <c r="F20" s="859"/>
      <c r="G20" s="859"/>
      <c r="H20" s="859"/>
      <c r="I20" s="859"/>
      <c r="J20" s="859"/>
      <c r="K20" s="859"/>
      <c r="L20" s="859"/>
      <c r="M20" s="70">
        <v>4</v>
      </c>
      <c r="N20" s="71">
        <v>5</v>
      </c>
      <c r="O20" s="72">
        <v>6</v>
      </c>
      <c r="P20" s="73">
        <v>7</v>
      </c>
      <c r="Q20" s="72">
        <v>8</v>
      </c>
      <c r="R20" s="73">
        <v>9</v>
      </c>
      <c r="S20" s="72">
        <v>10</v>
      </c>
      <c r="T20" s="73">
        <v>11</v>
      </c>
      <c r="U20" s="72">
        <v>12</v>
      </c>
      <c r="V20" s="73">
        <v>13</v>
      </c>
      <c r="W20" s="72">
        <v>14</v>
      </c>
      <c r="X20" s="73">
        <v>15</v>
      </c>
      <c r="Y20" s="72">
        <v>16</v>
      </c>
      <c r="Z20" s="73">
        <v>17</v>
      </c>
      <c r="AA20" s="72">
        <v>18</v>
      </c>
      <c r="AB20" s="73">
        <v>19</v>
      </c>
      <c r="AC20" s="72">
        <v>20</v>
      </c>
      <c r="AD20" s="73">
        <v>21</v>
      </c>
      <c r="AE20" s="72">
        <v>22</v>
      </c>
      <c r="AF20" s="73">
        <v>23</v>
      </c>
      <c r="AG20" s="72">
        <v>24</v>
      </c>
      <c r="AH20" s="73">
        <v>25</v>
      </c>
      <c r="AI20" s="72">
        <v>26</v>
      </c>
      <c r="AJ20" s="73">
        <v>27</v>
      </c>
      <c r="AK20" s="72">
        <v>28</v>
      </c>
      <c r="AL20" s="73">
        <v>29</v>
      </c>
      <c r="AM20" s="72">
        <v>30</v>
      </c>
    </row>
    <row r="21" spans="1:39" s="75" customFormat="1" ht="73.5" customHeight="1" thickBot="1" x14ac:dyDescent="0.3">
      <c r="A21" s="957" t="s">
        <v>160</v>
      </c>
      <c r="B21" s="958"/>
      <c r="C21" s="958"/>
      <c r="D21" s="958"/>
      <c r="E21" s="958"/>
      <c r="F21" s="958"/>
      <c r="G21" s="958"/>
      <c r="H21" s="958"/>
      <c r="I21" s="958"/>
      <c r="J21" s="958"/>
      <c r="K21" s="958"/>
      <c r="L21" s="958"/>
      <c r="M21" s="958"/>
      <c r="N21" s="958"/>
      <c r="O21" s="958"/>
      <c r="P21" s="958"/>
      <c r="Q21" s="958"/>
      <c r="R21" s="958"/>
      <c r="S21" s="958"/>
      <c r="T21" s="958"/>
      <c r="U21" s="958"/>
      <c r="V21" s="958"/>
      <c r="W21" s="958"/>
      <c r="X21" s="958"/>
      <c r="Y21" s="958"/>
      <c r="Z21" s="958"/>
      <c r="AA21" s="958"/>
      <c r="AB21" s="958"/>
      <c r="AC21" s="958"/>
      <c r="AD21" s="958"/>
      <c r="AE21" s="958"/>
      <c r="AF21" s="958"/>
      <c r="AG21" s="958"/>
      <c r="AH21" s="958"/>
      <c r="AI21" s="958"/>
      <c r="AJ21" s="958"/>
      <c r="AK21" s="958"/>
      <c r="AL21" s="958"/>
      <c r="AM21" s="959"/>
    </row>
    <row r="22" spans="1:39" s="75" customFormat="1" ht="50.1" hidden="1" customHeight="1" x14ac:dyDescent="0.25">
      <c r="A22" s="1189" t="s">
        <v>161</v>
      </c>
      <c r="B22" s="1189"/>
      <c r="C22" s="1189"/>
      <c r="D22" s="1189"/>
      <c r="E22" s="1189"/>
      <c r="F22" s="1189"/>
      <c r="G22" s="1189"/>
      <c r="H22" s="1189"/>
      <c r="I22" s="1189"/>
      <c r="J22" s="1189"/>
      <c r="K22" s="1189"/>
      <c r="L22" s="1189"/>
      <c r="M22" s="1189"/>
      <c r="N22" s="1189"/>
      <c r="O22" s="1189"/>
      <c r="P22" s="1189"/>
      <c r="Q22" s="1189"/>
      <c r="R22" s="1189"/>
      <c r="S22" s="1189"/>
      <c r="T22" s="1189"/>
      <c r="U22" s="1189"/>
      <c r="V22" s="1189"/>
      <c r="W22" s="1189"/>
      <c r="X22" s="1189"/>
      <c r="Y22" s="1189"/>
      <c r="Z22" s="1189"/>
      <c r="AA22" s="1189"/>
      <c r="AB22" s="1189"/>
      <c r="AC22" s="1189"/>
      <c r="AD22" s="1189"/>
      <c r="AE22" s="1189"/>
      <c r="AF22" s="1189"/>
      <c r="AG22" s="1189"/>
      <c r="AH22" s="1189"/>
      <c r="AI22" s="1189"/>
      <c r="AJ22" s="1189"/>
      <c r="AK22" s="1189"/>
      <c r="AL22" s="1189"/>
      <c r="AM22" s="1189"/>
    </row>
    <row r="23" spans="1:39" s="90" customFormat="1" ht="50.1" hidden="1" customHeight="1" x14ac:dyDescent="0.2">
      <c r="A23" s="370"/>
      <c r="B23" s="1213"/>
      <c r="C23" s="1213"/>
      <c r="D23" s="1213"/>
      <c r="E23" s="1214"/>
      <c r="F23" s="1214"/>
      <c r="G23" s="1214"/>
      <c r="H23" s="1214"/>
      <c r="I23" s="1214"/>
      <c r="J23" s="1214"/>
      <c r="K23" s="1214"/>
      <c r="L23" s="1214"/>
      <c r="M23" s="371"/>
      <c r="N23" s="372"/>
      <c r="O23" s="218"/>
      <c r="P23" s="373"/>
      <c r="Q23" s="373"/>
      <c r="R23" s="373"/>
      <c r="S23" s="373"/>
      <c r="T23" s="373"/>
      <c r="U23" s="374"/>
      <c r="V23" s="374"/>
      <c r="W23" s="375"/>
      <c r="X23" s="376"/>
      <c r="Y23" s="373"/>
      <c r="Z23" s="377"/>
      <c r="AA23" s="378"/>
      <c r="AB23" s="378"/>
      <c r="AC23" s="378"/>
      <c r="AD23" s="379"/>
      <c r="AE23" s="379"/>
      <c r="AF23" s="380"/>
      <c r="AG23" s="377"/>
      <c r="AH23" s="377"/>
      <c r="AI23" s="381"/>
      <c r="AJ23" s="380"/>
      <c r="AK23" s="377"/>
      <c r="AL23" s="377"/>
      <c r="AM23" s="382"/>
    </row>
    <row r="24" spans="1:39" s="90" customFormat="1" ht="50.1" hidden="1" customHeight="1" x14ac:dyDescent="0.2">
      <c r="A24" s="370"/>
      <c r="B24" s="1215"/>
      <c r="C24" s="1215"/>
      <c r="D24" s="1215"/>
      <c r="E24" s="1214"/>
      <c r="F24" s="1214"/>
      <c r="G24" s="1214"/>
      <c r="H24" s="1214"/>
      <c r="I24" s="1214"/>
      <c r="J24" s="1214"/>
      <c r="K24" s="1214"/>
      <c r="L24" s="1214"/>
      <c r="M24" s="371"/>
      <c r="N24" s="372"/>
      <c r="O24" s="218"/>
      <c r="P24" s="373"/>
      <c r="Q24" s="373"/>
      <c r="R24" s="373"/>
      <c r="S24" s="373"/>
      <c r="T24" s="373"/>
      <c r="U24" s="374"/>
      <c r="V24" s="374"/>
      <c r="W24" s="375"/>
      <c r="X24" s="376"/>
      <c r="Y24" s="373"/>
      <c r="Z24" s="378"/>
      <c r="AA24" s="378"/>
      <c r="AB24" s="378"/>
      <c r="AC24" s="378"/>
      <c r="AD24" s="379"/>
      <c r="AE24" s="379"/>
      <c r="AF24" s="383"/>
      <c r="AG24" s="378"/>
      <c r="AH24" s="378"/>
      <c r="AI24" s="384"/>
      <c r="AJ24" s="383"/>
      <c r="AK24" s="378"/>
      <c r="AL24" s="378"/>
      <c r="AM24" s="382"/>
    </row>
    <row r="25" spans="1:39" s="90" customFormat="1" ht="50.1" hidden="1" customHeight="1" x14ac:dyDescent="0.2">
      <c r="A25" s="385"/>
      <c r="B25" s="1216"/>
      <c r="C25" s="1216"/>
      <c r="D25" s="1216"/>
      <c r="E25" s="1199"/>
      <c r="F25" s="1199"/>
      <c r="G25" s="1199"/>
      <c r="H25" s="1199"/>
      <c r="I25" s="1199"/>
      <c r="J25" s="1199"/>
      <c r="K25" s="1199"/>
      <c r="L25" s="1199"/>
      <c r="M25" s="386"/>
      <c r="N25" s="387"/>
      <c r="O25" s="388"/>
      <c r="P25" s="389"/>
      <c r="Q25" s="389"/>
      <c r="R25" s="389"/>
      <c r="S25" s="389"/>
      <c r="T25" s="389"/>
      <c r="U25" s="390"/>
      <c r="V25" s="390"/>
      <c r="W25" s="391"/>
      <c r="X25" s="392"/>
      <c r="Y25" s="393"/>
      <c r="Z25" s="393"/>
      <c r="AA25" s="394"/>
      <c r="AB25" s="393"/>
      <c r="AC25" s="393"/>
      <c r="AD25" s="393"/>
      <c r="AE25" s="394"/>
      <c r="AF25" s="395"/>
      <c r="AG25" s="396"/>
      <c r="AH25" s="396"/>
      <c r="AI25" s="397"/>
      <c r="AJ25" s="398"/>
      <c r="AK25" s="399"/>
      <c r="AL25" s="399"/>
      <c r="AM25" s="400"/>
    </row>
    <row r="26" spans="1:39" s="117" customFormat="1" ht="50.1" hidden="1" customHeight="1" x14ac:dyDescent="0.25">
      <c r="A26" s="1207" t="s">
        <v>162</v>
      </c>
      <c r="B26" s="1207"/>
      <c r="C26" s="1207"/>
      <c r="D26" s="1207"/>
      <c r="E26" s="1207"/>
      <c r="F26" s="1207"/>
      <c r="G26" s="1207"/>
      <c r="H26" s="1207"/>
      <c r="I26" s="1207"/>
      <c r="J26" s="1207"/>
      <c r="K26" s="1207"/>
      <c r="L26" s="1207"/>
      <c r="M26" s="401">
        <f>SUM(M23:M25)</f>
        <v>0</v>
      </c>
      <c r="N26" s="402">
        <f>SUM(N23:N25)</f>
        <v>0</v>
      </c>
      <c r="O26" s="403">
        <f>SUM(O23:O25)</f>
        <v>0</v>
      </c>
      <c r="P26" s="404">
        <f>SUM(P23:P25)</f>
        <v>0</v>
      </c>
      <c r="Q26" s="404"/>
      <c r="R26" s="404">
        <f>SUM(R23:R25)</f>
        <v>0</v>
      </c>
      <c r="S26" s="404"/>
      <c r="T26" s="404"/>
      <c r="U26" s="405">
        <f>SUM(U23:U25)</f>
        <v>0</v>
      </c>
      <c r="V26" s="405"/>
      <c r="W26" s="406">
        <f>SUM(W23:W25)</f>
        <v>0</v>
      </c>
      <c r="X26" s="407"/>
      <c r="Y26" s="408"/>
      <c r="Z26" s="408"/>
      <c r="AA26" s="409"/>
      <c r="AB26" s="408"/>
      <c r="AC26" s="408"/>
      <c r="AD26" s="408"/>
      <c r="AE26" s="410"/>
      <c r="AF26" s="411">
        <f t="shared" ref="AF26:AM26" si="0">SUM(AF23:AF25)</f>
        <v>0</v>
      </c>
      <c r="AG26" s="408">
        <f t="shared" si="0"/>
        <v>0</v>
      </c>
      <c r="AH26" s="408">
        <f t="shared" si="0"/>
        <v>0</v>
      </c>
      <c r="AI26" s="410">
        <f t="shared" si="0"/>
        <v>0</v>
      </c>
      <c r="AJ26" s="411">
        <f t="shared" si="0"/>
        <v>0</v>
      </c>
      <c r="AK26" s="408">
        <f t="shared" si="0"/>
        <v>0</v>
      </c>
      <c r="AL26" s="408">
        <f t="shared" si="0"/>
        <v>0</v>
      </c>
      <c r="AM26" s="410">
        <f t="shared" si="0"/>
        <v>0</v>
      </c>
    </row>
    <row r="27" spans="1:39" s="75" customFormat="1" ht="50.1" hidden="1" customHeight="1" x14ac:dyDescent="0.25">
      <c r="A27" s="1189" t="s">
        <v>163</v>
      </c>
      <c r="B27" s="1189"/>
      <c r="C27" s="1189"/>
      <c r="D27" s="1189"/>
      <c r="E27" s="1189"/>
      <c r="F27" s="1189"/>
      <c r="G27" s="1189"/>
      <c r="H27" s="1189"/>
      <c r="I27" s="1189"/>
      <c r="J27" s="1189"/>
      <c r="K27" s="1189"/>
      <c r="L27" s="1189"/>
      <c r="M27" s="1189"/>
      <c r="N27" s="1189"/>
      <c r="O27" s="1189"/>
      <c r="P27" s="1189"/>
      <c r="Q27" s="1189"/>
      <c r="R27" s="1189"/>
      <c r="S27" s="1189"/>
      <c r="T27" s="1189"/>
      <c r="U27" s="1189"/>
      <c r="V27" s="1189"/>
      <c r="W27" s="1189"/>
      <c r="X27" s="1189"/>
      <c r="Y27" s="1189"/>
      <c r="Z27" s="1189"/>
      <c r="AA27" s="1189"/>
      <c r="AB27" s="1189"/>
      <c r="AC27" s="1189"/>
      <c r="AD27" s="1189"/>
      <c r="AE27" s="1189"/>
      <c r="AF27" s="1189"/>
      <c r="AG27" s="1189"/>
      <c r="AH27" s="1189"/>
      <c r="AI27" s="1189"/>
      <c r="AJ27" s="1189"/>
      <c r="AK27" s="1189"/>
      <c r="AL27" s="1189"/>
      <c r="AM27" s="1189"/>
    </row>
    <row r="28" spans="1:39" s="90" customFormat="1" ht="50.1" hidden="1" customHeight="1" x14ac:dyDescent="0.2">
      <c r="A28" s="412">
        <v>5</v>
      </c>
      <c r="B28" s="1203"/>
      <c r="C28" s="1203"/>
      <c r="D28" s="1203"/>
      <c r="E28" s="1204"/>
      <c r="F28" s="1204"/>
      <c r="G28" s="1204"/>
      <c r="H28" s="1204"/>
      <c r="I28" s="1204"/>
      <c r="J28" s="1204"/>
      <c r="K28" s="1204"/>
      <c r="L28" s="1204"/>
      <c r="M28" s="413"/>
      <c r="N28" s="414"/>
      <c r="O28" s="218"/>
      <c r="P28" s="373"/>
      <c r="Q28" s="373"/>
      <c r="R28" s="373"/>
      <c r="S28" s="373"/>
      <c r="T28" s="373"/>
      <c r="U28" s="374"/>
      <c r="V28" s="374"/>
      <c r="W28" s="415"/>
      <c r="X28" s="383"/>
      <c r="Y28" s="378"/>
      <c r="Z28" s="378"/>
      <c r="AA28" s="378"/>
      <c r="AB28" s="378"/>
      <c r="AC28" s="378"/>
      <c r="AD28" s="416"/>
      <c r="AE28" s="416"/>
      <c r="AF28" s="417"/>
      <c r="AG28" s="418"/>
      <c r="AH28" s="419"/>
      <c r="AI28" s="420"/>
      <c r="AJ28" s="376"/>
      <c r="AK28" s="376"/>
      <c r="AL28" s="373"/>
      <c r="AM28" s="421"/>
    </row>
    <row r="29" spans="1:39" s="90" customFormat="1" ht="50.1" hidden="1" customHeight="1" x14ac:dyDescent="0.2">
      <c r="A29" s="385"/>
      <c r="B29" s="1008"/>
      <c r="C29" s="1008"/>
      <c r="D29" s="1008"/>
      <c r="E29" s="1199"/>
      <c r="F29" s="1199"/>
      <c r="G29" s="1199"/>
      <c r="H29" s="1199"/>
      <c r="I29" s="1199"/>
      <c r="J29" s="1199"/>
      <c r="K29" s="1199"/>
      <c r="L29" s="1199"/>
      <c r="M29" s="386"/>
      <c r="N29" s="387"/>
      <c r="O29" s="388"/>
      <c r="P29" s="389"/>
      <c r="Q29" s="389"/>
      <c r="R29" s="389"/>
      <c r="S29" s="389"/>
      <c r="T29" s="389"/>
      <c r="U29" s="390"/>
      <c r="V29" s="390"/>
      <c r="W29" s="391"/>
      <c r="X29" s="392"/>
      <c r="Y29" s="393"/>
      <c r="Z29" s="393"/>
      <c r="AA29" s="394"/>
      <c r="AB29" s="393"/>
      <c r="AC29" s="393"/>
      <c r="AD29" s="393"/>
      <c r="AE29" s="394"/>
      <c r="AF29" s="395"/>
      <c r="AG29" s="396"/>
      <c r="AH29" s="396"/>
      <c r="AI29" s="397"/>
      <c r="AJ29" s="398"/>
      <c r="AK29" s="399"/>
      <c r="AL29" s="399"/>
      <c r="AM29" s="400"/>
    </row>
    <row r="30" spans="1:39" s="117" customFormat="1" ht="24" hidden="1" customHeight="1" thickBot="1" x14ac:dyDescent="0.3">
      <c r="A30" s="1207" t="s">
        <v>162</v>
      </c>
      <c r="B30" s="1207"/>
      <c r="C30" s="1207"/>
      <c r="D30" s="1207"/>
      <c r="E30" s="1207"/>
      <c r="F30" s="1207"/>
      <c r="G30" s="1207"/>
      <c r="H30" s="1207"/>
      <c r="I30" s="1207"/>
      <c r="J30" s="1207"/>
      <c r="K30" s="1207"/>
      <c r="L30" s="1207"/>
      <c r="M30" s="401">
        <f>SUM(M28:M29)</f>
        <v>0</v>
      </c>
      <c r="N30" s="402">
        <f>SUM(N28:N29)</f>
        <v>0</v>
      </c>
      <c r="O30" s="403">
        <f>SUM(O28:O29)</f>
        <v>0</v>
      </c>
      <c r="P30" s="404">
        <f>SUM(P28:P29)</f>
        <v>0</v>
      </c>
      <c r="Q30" s="404"/>
      <c r="R30" s="404">
        <f>SUM(R28:R29)</f>
        <v>0</v>
      </c>
      <c r="S30" s="404"/>
      <c r="T30" s="404"/>
      <c r="U30" s="405">
        <f>SUM(U28:U29)</f>
        <v>0</v>
      </c>
      <c r="V30" s="405"/>
      <c r="W30" s="406">
        <f>SUM(W28:W29)</f>
        <v>0</v>
      </c>
      <c r="X30" s="407"/>
      <c r="Y30" s="408"/>
      <c r="Z30" s="408"/>
      <c r="AA30" s="409"/>
      <c r="AB30" s="408"/>
      <c r="AC30" s="408"/>
      <c r="AD30" s="408"/>
      <c r="AE30" s="410"/>
      <c r="AF30" s="411">
        <f t="shared" ref="AF30:AM30" si="1">SUM(AF28:AF29)</f>
        <v>0</v>
      </c>
      <c r="AG30" s="408">
        <f t="shared" si="1"/>
        <v>0</v>
      </c>
      <c r="AH30" s="408">
        <f t="shared" si="1"/>
        <v>0</v>
      </c>
      <c r="AI30" s="410">
        <f t="shared" si="1"/>
        <v>0</v>
      </c>
      <c r="AJ30" s="411">
        <f t="shared" si="1"/>
        <v>0</v>
      </c>
      <c r="AK30" s="408">
        <f t="shared" si="1"/>
        <v>0</v>
      </c>
      <c r="AL30" s="408">
        <f t="shared" si="1"/>
        <v>0</v>
      </c>
      <c r="AM30" s="410">
        <f t="shared" si="1"/>
        <v>0</v>
      </c>
    </row>
    <row r="31" spans="1:39" s="589" customFormat="1" ht="96.75" customHeight="1" thickBot="1" x14ac:dyDescent="0.3">
      <c r="A31" s="957" t="s">
        <v>164</v>
      </c>
      <c r="B31" s="958"/>
      <c r="C31" s="958"/>
      <c r="D31" s="958"/>
      <c r="E31" s="958"/>
      <c r="F31" s="958"/>
      <c r="G31" s="958"/>
      <c r="H31" s="958"/>
      <c r="I31" s="958"/>
      <c r="J31" s="958"/>
      <c r="K31" s="958"/>
      <c r="L31" s="958"/>
      <c r="M31" s="958"/>
      <c r="N31" s="958"/>
      <c r="O31" s="958"/>
      <c r="P31" s="958"/>
      <c r="Q31" s="958"/>
      <c r="R31" s="958"/>
      <c r="S31" s="958"/>
      <c r="T31" s="958"/>
      <c r="U31" s="958"/>
      <c r="V31" s="958"/>
      <c r="W31" s="958"/>
      <c r="X31" s="958"/>
      <c r="Y31" s="958"/>
      <c r="Z31" s="958"/>
      <c r="AA31" s="958"/>
      <c r="AB31" s="958"/>
      <c r="AC31" s="958"/>
      <c r="AD31" s="958"/>
      <c r="AE31" s="958"/>
      <c r="AF31" s="958"/>
      <c r="AG31" s="958"/>
      <c r="AH31" s="958"/>
      <c r="AI31" s="958"/>
      <c r="AJ31" s="958"/>
      <c r="AK31" s="958"/>
      <c r="AL31" s="958"/>
      <c r="AM31" s="959"/>
    </row>
    <row r="32" spans="1:39" s="591" customFormat="1" ht="141.75" customHeight="1" thickBot="1" x14ac:dyDescent="0.55000000000000004">
      <c r="A32" s="590">
        <v>1</v>
      </c>
      <c r="B32" s="1194" t="s">
        <v>206</v>
      </c>
      <c r="C32" s="1194"/>
      <c r="D32" s="1194"/>
      <c r="E32" s="1209" t="s">
        <v>207</v>
      </c>
      <c r="F32" s="1209"/>
      <c r="G32" s="1209"/>
      <c r="H32" s="1209"/>
      <c r="I32" s="1209"/>
      <c r="J32" s="1209"/>
      <c r="K32" s="1209"/>
      <c r="L32" s="1209"/>
      <c r="M32" s="145">
        <v>4</v>
      </c>
      <c r="N32" s="94">
        <f>M32*30</f>
        <v>120</v>
      </c>
      <c r="O32" s="145">
        <f>SUM(P32:V32)</f>
        <v>72</v>
      </c>
      <c r="P32" s="94">
        <v>36</v>
      </c>
      <c r="Q32" s="94"/>
      <c r="R32" s="94">
        <v>36</v>
      </c>
      <c r="S32" s="94"/>
      <c r="T32" s="94"/>
      <c r="U32" s="94"/>
      <c r="V32" s="94"/>
      <c r="W32" s="103">
        <f>N32-O32</f>
        <v>48</v>
      </c>
      <c r="X32" s="95"/>
      <c r="Y32" s="107">
        <v>7</v>
      </c>
      <c r="Z32" s="107">
        <v>7</v>
      </c>
      <c r="AA32" s="107"/>
      <c r="AB32" s="107"/>
      <c r="AC32" s="107">
        <v>7</v>
      </c>
      <c r="AD32" s="193"/>
      <c r="AE32" s="99"/>
      <c r="AF32" s="145">
        <f>SUM(AG32:AI32)</f>
        <v>4</v>
      </c>
      <c r="AG32" s="94">
        <v>2</v>
      </c>
      <c r="AH32" s="94">
        <v>2</v>
      </c>
      <c r="AI32" s="103"/>
      <c r="AJ32" s="93"/>
      <c r="AK32" s="94"/>
      <c r="AL32" s="94"/>
      <c r="AM32" s="103"/>
    </row>
    <row r="33" spans="1:40" s="591" customFormat="1" ht="172.5" customHeight="1" thickBot="1" x14ac:dyDescent="1">
      <c r="A33" s="590">
        <v>2</v>
      </c>
      <c r="B33" s="1194" t="s">
        <v>208</v>
      </c>
      <c r="C33" s="1194"/>
      <c r="D33" s="1194"/>
      <c r="E33" s="1209" t="s">
        <v>71</v>
      </c>
      <c r="F33" s="1209"/>
      <c r="G33" s="1209"/>
      <c r="H33" s="1209"/>
      <c r="I33" s="1209"/>
      <c r="J33" s="1209"/>
      <c r="K33" s="1209"/>
      <c r="L33" s="1209"/>
      <c r="M33" s="145">
        <v>5</v>
      </c>
      <c r="N33" s="94">
        <f>M33*30</f>
        <v>150</v>
      </c>
      <c r="O33" s="145">
        <f>SUM(P33:V33)</f>
        <v>72</v>
      </c>
      <c r="P33" s="94">
        <v>36</v>
      </c>
      <c r="Q33" s="94"/>
      <c r="R33" s="94"/>
      <c r="S33" s="94"/>
      <c r="T33" s="94">
        <v>36</v>
      </c>
      <c r="U33" s="592"/>
      <c r="V33" s="592"/>
      <c r="W33" s="103">
        <f>N33-O33</f>
        <v>78</v>
      </c>
      <c r="X33" s="95">
        <v>7</v>
      </c>
      <c r="Y33" s="107"/>
      <c r="Z33" s="107">
        <v>7</v>
      </c>
      <c r="AA33" s="107"/>
      <c r="AB33" s="107"/>
      <c r="AC33" s="107"/>
      <c r="AD33" s="193">
        <v>7</v>
      </c>
      <c r="AE33" s="99"/>
      <c r="AF33" s="145">
        <f>SUM(AG33:AI33)</f>
        <v>4</v>
      </c>
      <c r="AG33" s="94">
        <v>2</v>
      </c>
      <c r="AH33" s="94"/>
      <c r="AI33" s="103">
        <v>2</v>
      </c>
      <c r="AJ33" s="93"/>
      <c r="AK33" s="94"/>
      <c r="AL33" s="94"/>
      <c r="AM33" s="103"/>
    </row>
    <row r="34" spans="1:40" s="591" customFormat="1" ht="147" customHeight="1" thickBot="1" x14ac:dyDescent="1">
      <c r="A34" s="590">
        <v>3</v>
      </c>
      <c r="B34" s="1194" t="s">
        <v>209</v>
      </c>
      <c r="C34" s="1194"/>
      <c r="D34" s="1194"/>
      <c r="E34" s="1208" t="s">
        <v>172</v>
      </c>
      <c r="F34" s="1208"/>
      <c r="G34" s="1208"/>
      <c r="H34" s="1208"/>
      <c r="I34" s="1208"/>
      <c r="J34" s="1208"/>
      <c r="K34" s="1208"/>
      <c r="L34" s="1208"/>
      <c r="M34" s="145">
        <v>4.5</v>
      </c>
      <c r="N34" s="94">
        <f>M34*30</f>
        <v>135</v>
      </c>
      <c r="O34" s="145">
        <f>SUM(P34:V34)</f>
        <v>54</v>
      </c>
      <c r="P34" s="94">
        <v>27</v>
      </c>
      <c r="Q34" s="94"/>
      <c r="R34" s="94"/>
      <c r="S34" s="94"/>
      <c r="T34" s="94">
        <v>27</v>
      </c>
      <c r="U34" s="592"/>
      <c r="V34" s="592"/>
      <c r="W34" s="103">
        <f>N34-O34</f>
        <v>81</v>
      </c>
      <c r="X34" s="95">
        <v>7</v>
      </c>
      <c r="Y34" s="107"/>
      <c r="Z34" s="107">
        <v>7</v>
      </c>
      <c r="AA34" s="107"/>
      <c r="AB34" s="107"/>
      <c r="AC34" s="107">
        <v>7</v>
      </c>
      <c r="AD34" s="193"/>
      <c r="AE34" s="99"/>
      <c r="AF34" s="145">
        <f>SUM(AG34:AI34)</f>
        <v>3</v>
      </c>
      <c r="AG34" s="94">
        <v>1.5</v>
      </c>
      <c r="AH34" s="94"/>
      <c r="AI34" s="103">
        <v>1.5</v>
      </c>
      <c r="AJ34" s="93"/>
      <c r="AK34" s="94"/>
      <c r="AL34" s="94"/>
      <c r="AM34" s="593"/>
    </row>
    <row r="35" spans="1:40" s="591" customFormat="1" ht="134.25" customHeight="1" thickBot="1" x14ac:dyDescent="1">
      <c r="A35" s="590">
        <v>4</v>
      </c>
      <c r="B35" s="1194" t="s">
        <v>210</v>
      </c>
      <c r="C35" s="1194"/>
      <c r="D35" s="1194"/>
      <c r="E35" s="1209" t="s">
        <v>211</v>
      </c>
      <c r="F35" s="1209"/>
      <c r="G35" s="1209"/>
      <c r="H35" s="1209"/>
      <c r="I35" s="1209"/>
      <c r="J35" s="1209"/>
      <c r="K35" s="1209"/>
      <c r="L35" s="1209"/>
      <c r="M35" s="145">
        <v>4</v>
      </c>
      <c r="N35" s="94">
        <f>M35*30</f>
        <v>120</v>
      </c>
      <c r="O35" s="145">
        <f>SUM(P35:V35)</f>
        <v>72</v>
      </c>
      <c r="P35" s="94">
        <v>36</v>
      </c>
      <c r="Q35" s="94"/>
      <c r="R35" s="94">
        <v>28</v>
      </c>
      <c r="S35" s="94"/>
      <c r="T35" s="94">
        <v>8</v>
      </c>
      <c r="U35" s="592"/>
      <c r="V35" s="592"/>
      <c r="W35" s="103">
        <f>N35-O35</f>
        <v>48</v>
      </c>
      <c r="X35" s="95"/>
      <c r="Y35" s="107">
        <v>7</v>
      </c>
      <c r="Z35" s="107"/>
      <c r="AA35" s="107"/>
      <c r="AB35" s="107"/>
      <c r="AC35" s="107"/>
      <c r="AD35" s="193"/>
      <c r="AE35" s="99"/>
      <c r="AF35" s="145">
        <f>SUM(AG35:AI35)</f>
        <v>4</v>
      </c>
      <c r="AG35" s="94">
        <v>2</v>
      </c>
      <c r="AH35" s="94">
        <v>1.5</v>
      </c>
      <c r="AI35" s="103">
        <v>0.5</v>
      </c>
      <c r="AJ35" s="148"/>
      <c r="AK35" s="133"/>
      <c r="AL35" s="133"/>
      <c r="AM35" s="134"/>
    </row>
    <row r="36" spans="1:40" s="117" customFormat="1" ht="91.5" customHeight="1" thickBot="1" x14ac:dyDescent="0.3">
      <c r="A36" s="1210" t="s">
        <v>162</v>
      </c>
      <c r="B36" s="1211"/>
      <c r="C36" s="1211"/>
      <c r="D36" s="1211"/>
      <c r="E36" s="1211"/>
      <c r="F36" s="1211"/>
      <c r="G36" s="1211"/>
      <c r="H36" s="1211"/>
      <c r="I36" s="1211"/>
      <c r="J36" s="1211"/>
      <c r="K36" s="1211"/>
      <c r="L36" s="1212"/>
      <c r="M36" s="594">
        <f>SUM(M32:M35)</f>
        <v>17.5</v>
      </c>
      <c r="N36" s="594">
        <f>SUM(N32:N35)</f>
        <v>525</v>
      </c>
      <c r="O36" s="594">
        <f>SUM(O32:O35)</f>
        <v>270</v>
      </c>
      <c r="P36" s="594">
        <f>SUM(P32:P35)</f>
        <v>135</v>
      </c>
      <c r="Q36" s="594"/>
      <c r="R36" s="594">
        <f>SUM(R32:R35)</f>
        <v>64</v>
      </c>
      <c r="S36" s="594"/>
      <c r="T36" s="594">
        <f>SUM(T32:T35)</f>
        <v>71</v>
      </c>
      <c r="U36" s="594"/>
      <c r="V36" s="594"/>
      <c r="W36" s="594">
        <f>SUM(W32:W35)</f>
        <v>255</v>
      </c>
      <c r="X36" s="595">
        <f>COUNT(X32:X35)</f>
        <v>2</v>
      </c>
      <c r="Y36" s="197">
        <f>COUNT(Y32:Y35)</f>
        <v>2</v>
      </c>
      <c r="Z36" s="197">
        <f>COUNT(Z32:Z35)</f>
        <v>3</v>
      </c>
      <c r="AA36" s="198"/>
      <c r="AB36" s="197"/>
      <c r="AC36" s="197">
        <f>COUNT(AC32:AC35)</f>
        <v>2</v>
      </c>
      <c r="AD36" s="197">
        <f>COUNT(AD32:AD35)</f>
        <v>1</v>
      </c>
      <c r="AE36" s="199"/>
      <c r="AF36" s="596">
        <f>SUM(AF32:AF35)</f>
        <v>15</v>
      </c>
      <c r="AG36" s="596">
        <f>SUM(AG32:AG35)</f>
        <v>7.5</v>
      </c>
      <c r="AH36" s="596">
        <f>SUM(AH32:AH35)</f>
        <v>3.5</v>
      </c>
      <c r="AI36" s="597">
        <f>SUM(AI32:AI35)</f>
        <v>4</v>
      </c>
      <c r="AJ36" s="598"/>
      <c r="AK36" s="599"/>
      <c r="AL36" s="599"/>
      <c r="AM36" s="600"/>
    </row>
    <row r="37" spans="1:40" s="589" customFormat="1" ht="87.75" customHeight="1" thickBot="1" x14ac:dyDescent="0.3">
      <c r="A37" s="988" t="s">
        <v>176</v>
      </c>
      <c r="B37" s="989"/>
      <c r="C37" s="989"/>
      <c r="D37" s="989"/>
      <c r="E37" s="989"/>
      <c r="F37" s="989"/>
      <c r="G37" s="989"/>
      <c r="H37" s="989"/>
      <c r="I37" s="989"/>
      <c r="J37" s="989"/>
      <c r="K37" s="989"/>
      <c r="L37" s="989"/>
      <c r="M37" s="989"/>
      <c r="N37" s="989"/>
      <c r="O37" s="989"/>
      <c r="P37" s="989"/>
      <c r="Q37" s="989"/>
      <c r="R37" s="989"/>
      <c r="S37" s="989"/>
      <c r="T37" s="989"/>
      <c r="U37" s="989"/>
      <c r="V37" s="989"/>
      <c r="W37" s="989"/>
      <c r="X37" s="989"/>
      <c r="Y37" s="989"/>
      <c r="Z37" s="989"/>
      <c r="AA37" s="989"/>
      <c r="AB37" s="989"/>
      <c r="AC37" s="989"/>
      <c r="AD37" s="989"/>
      <c r="AE37" s="989"/>
      <c r="AF37" s="989"/>
      <c r="AG37" s="989"/>
      <c r="AH37" s="989"/>
      <c r="AI37" s="989"/>
      <c r="AJ37" s="989"/>
      <c r="AK37" s="989"/>
      <c r="AL37" s="989"/>
      <c r="AM37" s="990"/>
    </row>
    <row r="38" spans="1:40" s="591" customFormat="1" ht="195.75" customHeight="1" thickBot="1" x14ac:dyDescent="1">
      <c r="A38" s="590">
        <v>5</v>
      </c>
      <c r="B38" s="1205" t="s">
        <v>212</v>
      </c>
      <c r="C38" s="1205"/>
      <c r="D38" s="1205"/>
      <c r="E38" s="1206" t="s">
        <v>71</v>
      </c>
      <c r="F38" s="1206"/>
      <c r="G38" s="1206"/>
      <c r="H38" s="1206"/>
      <c r="I38" s="1206"/>
      <c r="J38" s="1206"/>
      <c r="K38" s="1206"/>
      <c r="L38" s="1206"/>
      <c r="M38" s="601">
        <v>5</v>
      </c>
      <c r="N38" s="83">
        <f>M38*30</f>
        <v>150</v>
      </c>
      <c r="O38" s="602"/>
      <c r="P38" s="603"/>
      <c r="Q38" s="603"/>
      <c r="R38" s="603"/>
      <c r="S38" s="603"/>
      <c r="T38" s="603"/>
      <c r="U38" s="604"/>
      <c r="V38" s="604"/>
      <c r="W38" s="605">
        <f>N38-O38</f>
        <v>150</v>
      </c>
      <c r="X38" s="606"/>
      <c r="Y38" s="83">
        <v>8</v>
      </c>
      <c r="Z38" s="607"/>
      <c r="AA38" s="607"/>
      <c r="AB38" s="607"/>
      <c r="AC38" s="607"/>
      <c r="AD38" s="608"/>
      <c r="AE38" s="609"/>
      <c r="AF38" s="610"/>
      <c r="AG38" s="610"/>
      <c r="AH38" s="607"/>
      <c r="AI38" s="611"/>
      <c r="AJ38" s="610" t="s">
        <v>213</v>
      </c>
      <c r="AK38" s="610" t="s">
        <v>213</v>
      </c>
      <c r="AL38" s="607" t="s">
        <v>213</v>
      </c>
      <c r="AM38" s="612" t="s">
        <v>213</v>
      </c>
    </row>
    <row r="39" spans="1:40" s="591" customFormat="1" ht="181.5" customHeight="1" thickBot="1" x14ac:dyDescent="1">
      <c r="A39" s="590">
        <v>6</v>
      </c>
      <c r="B39" s="1194" t="s">
        <v>214</v>
      </c>
      <c r="C39" s="1194"/>
      <c r="D39" s="1194"/>
      <c r="E39" s="785" t="s">
        <v>71</v>
      </c>
      <c r="F39" s="785"/>
      <c r="G39" s="785"/>
      <c r="H39" s="785"/>
      <c r="I39" s="785"/>
      <c r="J39" s="785"/>
      <c r="K39" s="785"/>
      <c r="L39" s="785"/>
      <c r="M39" s="601">
        <v>5</v>
      </c>
      <c r="N39" s="107">
        <f>M39*30</f>
        <v>150</v>
      </c>
      <c r="O39" s="602"/>
      <c r="P39" s="603"/>
      <c r="Q39" s="603"/>
      <c r="R39" s="603"/>
      <c r="S39" s="603"/>
      <c r="T39" s="603"/>
      <c r="U39" s="613"/>
      <c r="V39" s="613"/>
      <c r="W39" s="152">
        <f>N39-O39</f>
        <v>150</v>
      </c>
      <c r="X39" s="614"/>
      <c r="Y39" s="615"/>
      <c r="Z39" s="616"/>
      <c r="AA39" s="616"/>
      <c r="AB39" s="616"/>
      <c r="AC39" s="616"/>
      <c r="AD39" s="617"/>
      <c r="AE39" s="618"/>
      <c r="AF39" s="610"/>
      <c r="AG39" s="610"/>
      <c r="AH39" s="607"/>
      <c r="AI39" s="611"/>
      <c r="AJ39" s="610" t="s">
        <v>213</v>
      </c>
      <c r="AK39" s="610" t="s">
        <v>213</v>
      </c>
      <c r="AL39" s="607" t="s">
        <v>213</v>
      </c>
      <c r="AM39" s="612" t="s">
        <v>213</v>
      </c>
    </row>
    <row r="40" spans="1:40" s="117" customFormat="1" ht="77.25" customHeight="1" thickBot="1" x14ac:dyDescent="0.3">
      <c r="A40" s="1207" t="s">
        <v>162</v>
      </c>
      <c r="B40" s="1207"/>
      <c r="C40" s="1207"/>
      <c r="D40" s="1207"/>
      <c r="E40" s="1207"/>
      <c r="F40" s="1207"/>
      <c r="G40" s="1207"/>
      <c r="H40" s="1207"/>
      <c r="I40" s="1207"/>
      <c r="J40" s="1207"/>
      <c r="K40" s="1207"/>
      <c r="L40" s="1207"/>
      <c r="M40" s="155">
        <f>SUM(M38:M39)</f>
        <v>10</v>
      </c>
      <c r="N40" s="155">
        <f>SUM(N38:N39)</f>
        <v>300</v>
      </c>
      <c r="O40" s="155"/>
      <c r="P40" s="155"/>
      <c r="Q40" s="155"/>
      <c r="R40" s="155"/>
      <c r="S40" s="155"/>
      <c r="T40" s="155"/>
      <c r="U40" s="155"/>
      <c r="V40" s="155"/>
      <c r="W40" s="155">
        <f>SUM(W38:W39)</f>
        <v>300</v>
      </c>
      <c r="X40" s="619"/>
      <c r="Y40" s="620">
        <f>COUNT(Y38:Y39)</f>
        <v>1</v>
      </c>
      <c r="Z40" s="620"/>
      <c r="AA40" s="620"/>
      <c r="AB40" s="620"/>
      <c r="AC40" s="620"/>
      <c r="AD40" s="620"/>
      <c r="AE40" s="620"/>
      <c r="AF40" s="621"/>
      <c r="AG40" s="621"/>
      <c r="AH40" s="621"/>
      <c r="AI40" s="621"/>
      <c r="AJ40" s="622"/>
      <c r="AK40" s="623"/>
      <c r="AL40" s="623"/>
      <c r="AM40" s="624"/>
    </row>
    <row r="41" spans="1:40" s="591" customFormat="1" ht="62.25" customHeight="1" thickBot="1" x14ac:dyDescent="0.55000000000000004">
      <c r="A41" s="988" t="s">
        <v>178</v>
      </c>
      <c r="B41" s="989"/>
      <c r="C41" s="989"/>
      <c r="D41" s="989"/>
      <c r="E41" s="989"/>
      <c r="F41" s="989"/>
      <c r="G41" s="989"/>
      <c r="H41" s="989"/>
      <c r="I41" s="989"/>
      <c r="J41" s="989"/>
      <c r="K41" s="989"/>
      <c r="L41" s="989"/>
      <c r="M41" s="989"/>
      <c r="N41" s="989"/>
      <c r="O41" s="989"/>
      <c r="P41" s="989"/>
      <c r="Q41" s="989"/>
      <c r="R41" s="989"/>
      <c r="S41" s="989"/>
      <c r="T41" s="989"/>
      <c r="U41" s="989"/>
      <c r="V41" s="989"/>
      <c r="W41" s="989"/>
      <c r="X41" s="989"/>
      <c r="Y41" s="989"/>
      <c r="Z41" s="989"/>
      <c r="AA41" s="989"/>
      <c r="AB41" s="989"/>
      <c r="AC41" s="989"/>
      <c r="AD41" s="989"/>
      <c r="AE41" s="989"/>
      <c r="AF41" s="989"/>
      <c r="AG41" s="989"/>
      <c r="AH41" s="989"/>
      <c r="AI41" s="989"/>
      <c r="AJ41" s="989"/>
      <c r="AK41" s="989"/>
      <c r="AL41" s="989"/>
      <c r="AM41" s="990"/>
    </row>
    <row r="42" spans="1:40" s="559" customFormat="1" ht="252" customHeight="1" thickBot="1" x14ac:dyDescent="0.75">
      <c r="A42" s="625">
        <v>7</v>
      </c>
      <c r="B42" s="1195" t="s">
        <v>215</v>
      </c>
      <c r="C42" s="1195"/>
      <c r="D42" s="1195"/>
      <c r="E42" s="1148" t="s">
        <v>181</v>
      </c>
      <c r="F42" s="1148"/>
      <c r="G42" s="1148"/>
      <c r="H42" s="1148"/>
      <c r="I42" s="1148"/>
      <c r="J42" s="1148"/>
      <c r="K42" s="1148"/>
      <c r="L42" s="1148"/>
      <c r="M42" s="171">
        <v>1.5</v>
      </c>
      <c r="N42" s="154">
        <f>M42*30</f>
        <v>45</v>
      </c>
      <c r="O42" s="153">
        <f>SUM(P42:V42)</f>
        <v>36</v>
      </c>
      <c r="P42" s="154"/>
      <c r="Q42" s="154"/>
      <c r="R42" s="154">
        <v>36</v>
      </c>
      <c r="S42" s="154"/>
      <c r="T42" s="154"/>
      <c r="U42" s="154"/>
      <c r="V42" s="154"/>
      <c r="W42" s="152">
        <f>N42-O42</f>
        <v>9</v>
      </c>
      <c r="X42" s="169"/>
      <c r="Y42" s="153">
        <v>7</v>
      </c>
      <c r="Z42" s="154"/>
      <c r="AA42" s="154"/>
      <c r="AB42" s="152"/>
      <c r="AC42" s="153"/>
      <c r="AD42" s="154"/>
      <c r="AE42" s="154"/>
      <c r="AF42" s="152">
        <f>SUM(AG42:AI42)</f>
        <v>2</v>
      </c>
      <c r="AG42" s="153"/>
      <c r="AH42" s="154">
        <v>2</v>
      </c>
      <c r="AI42" s="152"/>
      <c r="AJ42" s="626"/>
      <c r="AK42" s="154"/>
      <c r="AL42" s="154"/>
      <c r="AM42" s="152"/>
    </row>
    <row r="43" spans="1:40" s="631" customFormat="1" ht="82.5" customHeight="1" thickBot="1" x14ac:dyDescent="0.8">
      <c r="A43" s="1185" t="s">
        <v>162</v>
      </c>
      <c r="B43" s="1185"/>
      <c r="C43" s="1185"/>
      <c r="D43" s="1185"/>
      <c r="E43" s="1185"/>
      <c r="F43" s="1185"/>
      <c r="G43" s="1185"/>
      <c r="H43" s="1185"/>
      <c r="I43" s="1185"/>
      <c r="J43" s="1185"/>
      <c r="K43" s="1185"/>
      <c r="L43" s="1185"/>
      <c r="M43" s="263">
        <f>SUM(M42:M42)</f>
        <v>1.5</v>
      </c>
      <c r="N43" s="263">
        <f>SUM(N42:N42)</f>
        <v>45</v>
      </c>
      <c r="O43" s="263">
        <f>SUM(O42:O42)</f>
        <v>36</v>
      </c>
      <c r="P43" s="263"/>
      <c r="Q43" s="263"/>
      <c r="R43" s="263">
        <f>SUM(R42:R42)</f>
        <v>36</v>
      </c>
      <c r="S43" s="263"/>
      <c r="T43" s="263"/>
      <c r="U43" s="263"/>
      <c r="V43" s="263"/>
      <c r="W43" s="263">
        <f>SUM(W42:W42)</f>
        <v>9</v>
      </c>
      <c r="X43" s="627"/>
      <c r="Y43" s="628">
        <f>COUNT(Y42)</f>
        <v>1</v>
      </c>
      <c r="Z43" s="629"/>
      <c r="AA43" s="629"/>
      <c r="AB43" s="629"/>
      <c r="AC43" s="629"/>
      <c r="AD43" s="630"/>
      <c r="AE43" s="115"/>
      <c r="AF43" s="113">
        <f>SUM(AF42:AF42)</f>
        <v>2</v>
      </c>
      <c r="AG43" s="114"/>
      <c r="AH43" s="114">
        <f>SUM(AH42:AH42)</f>
        <v>2</v>
      </c>
      <c r="AI43" s="265"/>
      <c r="AJ43" s="264"/>
      <c r="AK43" s="114"/>
      <c r="AL43" s="114"/>
      <c r="AM43" s="115"/>
    </row>
    <row r="44" spans="1:40" s="559" customFormat="1" ht="73.5" customHeight="1" thickBot="1" x14ac:dyDescent="0.75">
      <c r="A44" s="957" t="s">
        <v>182</v>
      </c>
      <c r="B44" s="958"/>
      <c r="C44" s="958"/>
      <c r="D44" s="958"/>
      <c r="E44" s="958"/>
      <c r="F44" s="958"/>
      <c r="G44" s="958"/>
      <c r="H44" s="958"/>
      <c r="I44" s="958"/>
      <c r="J44" s="958"/>
      <c r="K44" s="958"/>
      <c r="L44" s="958"/>
      <c r="M44" s="958"/>
      <c r="N44" s="958"/>
      <c r="O44" s="958"/>
      <c r="P44" s="958"/>
      <c r="Q44" s="958"/>
      <c r="R44" s="958"/>
      <c r="S44" s="958"/>
      <c r="T44" s="958"/>
      <c r="U44" s="958"/>
      <c r="V44" s="958"/>
      <c r="W44" s="958"/>
      <c r="X44" s="958"/>
      <c r="Y44" s="958"/>
      <c r="Z44" s="958"/>
      <c r="AA44" s="958"/>
      <c r="AB44" s="958"/>
      <c r="AC44" s="958"/>
      <c r="AD44" s="958"/>
      <c r="AE44" s="958"/>
      <c r="AF44" s="958"/>
      <c r="AG44" s="958"/>
      <c r="AH44" s="958"/>
      <c r="AI44" s="958"/>
      <c r="AJ44" s="958"/>
      <c r="AK44" s="958"/>
      <c r="AL44" s="958"/>
      <c r="AM44" s="959"/>
      <c r="AN44" s="632"/>
    </row>
    <row r="45" spans="1:40" s="559" customFormat="1" ht="108.75" hidden="1" customHeight="1" x14ac:dyDescent="0.8">
      <c r="A45" s="1200" t="s">
        <v>216</v>
      </c>
      <c r="B45" s="1201"/>
      <c r="C45" s="1201"/>
      <c r="D45" s="1201"/>
      <c r="E45" s="1201"/>
      <c r="F45" s="1201"/>
      <c r="G45" s="1201"/>
      <c r="H45" s="1201"/>
      <c r="I45" s="1201"/>
      <c r="J45" s="1201"/>
      <c r="K45" s="1201"/>
      <c r="L45" s="1201"/>
      <c r="M45" s="1201"/>
      <c r="N45" s="1201"/>
      <c r="O45" s="1201"/>
      <c r="P45" s="1201"/>
      <c r="Q45" s="1201"/>
      <c r="R45" s="1201"/>
      <c r="S45" s="1201"/>
      <c r="T45" s="1201"/>
      <c r="U45" s="1201"/>
      <c r="V45" s="1201"/>
      <c r="W45" s="1201"/>
      <c r="X45" s="1201"/>
      <c r="Y45" s="1201"/>
      <c r="Z45" s="1201"/>
      <c r="AA45" s="1201"/>
      <c r="AB45" s="1201"/>
      <c r="AC45" s="1201"/>
      <c r="AD45" s="1201"/>
      <c r="AE45" s="1201"/>
      <c r="AF45" s="1201"/>
      <c r="AG45" s="1201"/>
      <c r="AH45" s="1201"/>
      <c r="AI45" s="1201"/>
      <c r="AJ45" s="1201"/>
      <c r="AK45" s="1201"/>
      <c r="AL45" s="1201"/>
      <c r="AM45" s="1201"/>
      <c r="AN45" s="1202"/>
    </row>
    <row r="46" spans="1:40" s="559" customFormat="1" ht="108.75" hidden="1" customHeight="1" x14ac:dyDescent="0.75">
      <c r="A46" s="633"/>
      <c r="B46" s="1203"/>
      <c r="C46" s="1203"/>
      <c r="D46" s="1203"/>
      <c r="E46" s="1204"/>
      <c r="F46" s="1204"/>
      <c r="G46" s="1204"/>
      <c r="H46" s="1204"/>
      <c r="I46" s="1204"/>
      <c r="J46" s="1204"/>
      <c r="K46" s="1204"/>
      <c r="L46" s="1204"/>
      <c r="M46" s="413"/>
      <c r="N46" s="634"/>
      <c r="O46" s="371"/>
      <c r="P46" s="373"/>
      <c r="Q46" s="373"/>
      <c r="R46" s="373"/>
      <c r="S46" s="373"/>
      <c r="T46" s="373"/>
      <c r="U46" s="374"/>
      <c r="V46" s="374"/>
      <c r="W46" s="415"/>
      <c r="X46" s="383"/>
      <c r="Y46" s="378"/>
      <c r="Z46" s="419"/>
      <c r="AA46" s="419"/>
      <c r="AB46" s="419"/>
      <c r="AC46" s="419"/>
      <c r="AD46" s="635"/>
      <c r="AE46" s="420"/>
      <c r="AF46" s="417"/>
      <c r="AG46" s="419"/>
      <c r="AH46" s="419"/>
      <c r="AI46" s="420"/>
      <c r="AJ46" s="418"/>
      <c r="AK46" s="419"/>
      <c r="AL46" s="419"/>
      <c r="AM46" s="420"/>
      <c r="AN46" s="433"/>
    </row>
    <row r="47" spans="1:40" s="559" customFormat="1" ht="108.75" hidden="1" customHeight="1" x14ac:dyDescent="0.75">
      <c r="A47" s="398"/>
      <c r="B47" s="1198"/>
      <c r="C47" s="1198"/>
      <c r="D47" s="1198"/>
      <c r="E47" s="1199"/>
      <c r="F47" s="1199"/>
      <c r="G47" s="1199"/>
      <c r="H47" s="1199"/>
      <c r="I47" s="1199"/>
      <c r="J47" s="1199"/>
      <c r="K47" s="1199"/>
      <c r="L47" s="1199"/>
      <c r="M47" s="636"/>
      <c r="N47" s="637"/>
      <c r="O47" s="638"/>
      <c r="P47" s="639"/>
      <c r="Q47" s="639"/>
      <c r="R47" s="639"/>
      <c r="S47" s="639"/>
      <c r="T47" s="639"/>
      <c r="U47" s="640"/>
      <c r="V47" s="640"/>
      <c r="W47" s="641"/>
      <c r="X47" s="642"/>
      <c r="Y47" s="643"/>
      <c r="Z47" s="643"/>
      <c r="AA47" s="394"/>
      <c r="AB47" s="643"/>
      <c r="AC47" s="643"/>
      <c r="AD47" s="643"/>
      <c r="AE47" s="644"/>
      <c r="AF47" s="645"/>
      <c r="AG47" s="643"/>
      <c r="AH47" s="643"/>
      <c r="AI47" s="646"/>
      <c r="AJ47" s="398"/>
      <c r="AK47" s="399"/>
      <c r="AL47" s="399"/>
      <c r="AM47" s="400"/>
      <c r="AN47" s="433"/>
    </row>
    <row r="48" spans="1:40" s="559" customFormat="1" ht="90" customHeight="1" thickBot="1" x14ac:dyDescent="0.8">
      <c r="A48" s="957" t="s">
        <v>183</v>
      </c>
      <c r="B48" s="958"/>
      <c r="C48" s="958"/>
      <c r="D48" s="958"/>
      <c r="E48" s="958"/>
      <c r="F48" s="958"/>
      <c r="G48" s="958"/>
      <c r="H48" s="958"/>
      <c r="I48" s="958"/>
      <c r="J48" s="958"/>
      <c r="K48" s="958"/>
      <c r="L48" s="958"/>
      <c r="M48" s="958"/>
      <c r="N48" s="958"/>
      <c r="O48" s="958"/>
      <c r="P48" s="958"/>
      <c r="Q48" s="958"/>
      <c r="R48" s="958"/>
      <c r="S48" s="958"/>
      <c r="T48" s="958"/>
      <c r="U48" s="958"/>
      <c r="V48" s="958"/>
      <c r="W48" s="958"/>
      <c r="X48" s="958"/>
      <c r="Y48" s="958"/>
      <c r="Z48" s="958"/>
      <c r="AA48" s="958"/>
      <c r="AB48" s="958"/>
      <c r="AC48" s="958"/>
      <c r="AD48" s="958"/>
      <c r="AE48" s="958"/>
      <c r="AF48" s="958"/>
      <c r="AG48" s="958"/>
      <c r="AH48" s="958"/>
      <c r="AI48" s="958"/>
      <c r="AJ48" s="958"/>
      <c r="AK48" s="958"/>
      <c r="AL48" s="958"/>
      <c r="AM48" s="959"/>
      <c r="AN48" s="433"/>
    </row>
    <row r="49" spans="1:39" s="559" customFormat="1" ht="196.5" customHeight="1" thickBot="1" x14ac:dyDescent="0.75">
      <c r="A49" s="647">
        <v>8</v>
      </c>
      <c r="B49" s="1194" t="s">
        <v>217</v>
      </c>
      <c r="C49" s="1194"/>
      <c r="D49" s="1194"/>
      <c r="E49" s="785" t="s">
        <v>71</v>
      </c>
      <c r="F49" s="785"/>
      <c r="G49" s="785"/>
      <c r="H49" s="785"/>
      <c r="I49" s="785"/>
      <c r="J49" s="785"/>
      <c r="K49" s="785"/>
      <c r="L49" s="785"/>
      <c r="M49" s="93">
        <v>6.5</v>
      </c>
      <c r="N49" s="94">
        <f t="shared" ref="N49:N56" si="2">M49*30</f>
        <v>195</v>
      </c>
      <c r="O49" s="145">
        <f>SUM(P49:V49)</f>
        <v>90</v>
      </c>
      <c r="P49" s="94">
        <v>54</v>
      </c>
      <c r="Q49" s="94"/>
      <c r="R49" s="94">
        <v>36</v>
      </c>
      <c r="S49" s="94"/>
      <c r="T49" s="94"/>
      <c r="U49" s="94"/>
      <c r="V49" s="94"/>
      <c r="W49" s="103">
        <f t="shared" ref="W49:W56" si="3">N49-O49</f>
        <v>105</v>
      </c>
      <c r="X49" s="106">
        <v>7</v>
      </c>
      <c r="Y49" s="107"/>
      <c r="Z49" s="107">
        <v>7</v>
      </c>
      <c r="AA49" s="107"/>
      <c r="AB49" s="107"/>
      <c r="AC49" s="107"/>
      <c r="AD49" s="193"/>
      <c r="AE49" s="109"/>
      <c r="AF49" s="94">
        <f>SUM(AG49:AI49)</f>
        <v>5</v>
      </c>
      <c r="AG49" s="94">
        <v>3</v>
      </c>
      <c r="AH49" s="94">
        <v>2</v>
      </c>
      <c r="AI49" s="103"/>
      <c r="AJ49" s="93"/>
      <c r="AK49" s="94"/>
      <c r="AL49" s="94"/>
      <c r="AM49" s="103"/>
    </row>
    <row r="50" spans="1:39" s="559" customFormat="1" ht="171.75" customHeight="1" thickBot="1" x14ac:dyDescent="1">
      <c r="A50" s="647">
        <v>9</v>
      </c>
      <c r="B50" s="1194" t="s">
        <v>218</v>
      </c>
      <c r="C50" s="1194"/>
      <c r="D50" s="1194"/>
      <c r="E50" s="785" t="s">
        <v>71</v>
      </c>
      <c r="F50" s="785"/>
      <c r="G50" s="785"/>
      <c r="H50" s="785"/>
      <c r="I50" s="785"/>
      <c r="J50" s="785"/>
      <c r="K50" s="785"/>
      <c r="L50" s="785"/>
      <c r="M50" s="93">
        <v>1.5</v>
      </c>
      <c r="N50" s="94">
        <f t="shared" si="2"/>
        <v>45</v>
      </c>
      <c r="O50" s="145"/>
      <c r="P50" s="94"/>
      <c r="Q50" s="94"/>
      <c r="R50" s="94"/>
      <c r="S50" s="94"/>
      <c r="T50" s="94"/>
      <c r="U50" s="592"/>
      <c r="V50" s="592"/>
      <c r="W50" s="103">
        <f t="shared" si="3"/>
        <v>45</v>
      </c>
      <c r="X50" s="106"/>
      <c r="Y50" s="107">
        <v>7</v>
      </c>
      <c r="Z50" s="107"/>
      <c r="AA50" s="107">
        <v>7</v>
      </c>
      <c r="AB50" s="107"/>
      <c r="AC50" s="107"/>
      <c r="AD50" s="193"/>
      <c r="AE50" s="109"/>
      <c r="AF50" s="94"/>
      <c r="AG50" s="94"/>
      <c r="AH50" s="94"/>
      <c r="AI50" s="103"/>
      <c r="AJ50" s="93"/>
      <c r="AK50" s="94"/>
      <c r="AL50" s="94"/>
      <c r="AM50" s="103"/>
    </row>
    <row r="51" spans="1:39" s="559" customFormat="1" ht="192.75" customHeight="1" thickBot="1" x14ac:dyDescent="1">
      <c r="A51" s="647">
        <v>10</v>
      </c>
      <c r="B51" s="1195" t="s">
        <v>219</v>
      </c>
      <c r="C51" s="1195"/>
      <c r="D51" s="1195"/>
      <c r="E51" s="785" t="s">
        <v>71</v>
      </c>
      <c r="F51" s="785"/>
      <c r="G51" s="785"/>
      <c r="H51" s="785"/>
      <c r="I51" s="785"/>
      <c r="J51" s="785"/>
      <c r="K51" s="785"/>
      <c r="L51" s="785"/>
      <c r="M51" s="93">
        <v>4.5</v>
      </c>
      <c r="N51" s="94">
        <f t="shared" si="2"/>
        <v>135</v>
      </c>
      <c r="O51" s="145">
        <f>SUM(P51:V51)</f>
        <v>63</v>
      </c>
      <c r="P51" s="94">
        <v>45</v>
      </c>
      <c r="Q51" s="94"/>
      <c r="R51" s="94">
        <v>18</v>
      </c>
      <c r="S51" s="94"/>
      <c r="T51" s="94"/>
      <c r="U51" s="592"/>
      <c r="V51" s="592"/>
      <c r="W51" s="103">
        <f t="shared" si="3"/>
        <v>72</v>
      </c>
      <c r="X51" s="106">
        <v>8</v>
      </c>
      <c r="Y51" s="107"/>
      <c r="Z51" s="107">
        <v>8</v>
      </c>
      <c r="AA51" s="107"/>
      <c r="AB51" s="107"/>
      <c r="AC51" s="107"/>
      <c r="AD51" s="193"/>
      <c r="AE51" s="109"/>
      <c r="AF51" s="94"/>
      <c r="AG51" s="94"/>
      <c r="AH51" s="94"/>
      <c r="AI51" s="103"/>
      <c r="AJ51" s="648">
        <f>SUM(AK51:AM51)</f>
        <v>7</v>
      </c>
      <c r="AK51" s="649">
        <v>5</v>
      </c>
      <c r="AL51" s="649">
        <v>2</v>
      </c>
      <c r="AM51" s="650"/>
    </row>
    <row r="52" spans="1:39" s="559" customFormat="1" ht="195.75" customHeight="1" thickBot="1" x14ac:dyDescent="1">
      <c r="A52" s="647">
        <v>11</v>
      </c>
      <c r="B52" s="1194" t="s">
        <v>220</v>
      </c>
      <c r="C52" s="1194"/>
      <c r="D52" s="1194"/>
      <c r="E52" s="785" t="s">
        <v>71</v>
      </c>
      <c r="F52" s="785"/>
      <c r="G52" s="785"/>
      <c r="H52" s="785"/>
      <c r="I52" s="785"/>
      <c r="J52" s="785"/>
      <c r="K52" s="785"/>
      <c r="L52" s="785"/>
      <c r="M52" s="93">
        <v>1</v>
      </c>
      <c r="N52" s="94">
        <f t="shared" si="2"/>
        <v>30</v>
      </c>
      <c r="O52" s="145"/>
      <c r="P52" s="94"/>
      <c r="Q52" s="94"/>
      <c r="R52" s="94"/>
      <c r="S52" s="94"/>
      <c r="T52" s="94"/>
      <c r="U52" s="592"/>
      <c r="V52" s="592"/>
      <c r="W52" s="103">
        <f t="shared" si="3"/>
        <v>30</v>
      </c>
      <c r="X52" s="106"/>
      <c r="Y52" s="107">
        <v>8</v>
      </c>
      <c r="Z52" s="107"/>
      <c r="AA52" s="107"/>
      <c r="AB52" s="107">
        <v>8</v>
      </c>
      <c r="AC52" s="107"/>
      <c r="AD52" s="193"/>
      <c r="AE52" s="109"/>
      <c r="AF52" s="94"/>
      <c r="AG52" s="94"/>
      <c r="AH52" s="94"/>
      <c r="AI52" s="103"/>
      <c r="AJ52" s="93"/>
      <c r="AK52" s="94"/>
      <c r="AL52" s="94"/>
      <c r="AM52" s="103"/>
    </row>
    <row r="53" spans="1:39" s="559" customFormat="1" ht="186" customHeight="1" thickBot="1" x14ac:dyDescent="1">
      <c r="A53" s="647">
        <v>12</v>
      </c>
      <c r="B53" s="783" t="s">
        <v>221</v>
      </c>
      <c r="C53" s="1196"/>
      <c r="D53" s="1197"/>
      <c r="E53" s="785" t="s">
        <v>71</v>
      </c>
      <c r="F53" s="785"/>
      <c r="G53" s="785"/>
      <c r="H53" s="785"/>
      <c r="I53" s="785"/>
      <c r="J53" s="785"/>
      <c r="K53" s="785"/>
      <c r="L53" s="785"/>
      <c r="M53" s="93">
        <v>2</v>
      </c>
      <c r="N53" s="103">
        <f t="shared" si="2"/>
        <v>60</v>
      </c>
      <c r="O53" s="145">
        <f>SUM(P53:V53)</f>
        <v>36</v>
      </c>
      <c r="P53" s="94">
        <v>18</v>
      </c>
      <c r="Q53" s="94"/>
      <c r="R53" s="94"/>
      <c r="S53" s="94"/>
      <c r="T53" s="94">
        <v>18</v>
      </c>
      <c r="U53" s="592"/>
      <c r="V53" s="592"/>
      <c r="W53" s="103">
        <f t="shared" si="3"/>
        <v>24</v>
      </c>
      <c r="X53" s="106"/>
      <c r="Y53" s="107">
        <v>8</v>
      </c>
      <c r="Z53" s="107">
        <v>8</v>
      </c>
      <c r="AA53" s="107"/>
      <c r="AB53" s="107"/>
      <c r="AC53" s="107">
        <v>8</v>
      </c>
      <c r="AD53" s="107"/>
      <c r="AE53" s="651"/>
      <c r="AF53" s="94"/>
      <c r="AG53" s="94"/>
      <c r="AH53" s="94"/>
      <c r="AI53" s="103"/>
      <c r="AJ53" s="93">
        <f>SUM(AK53:AM53)</f>
        <v>4</v>
      </c>
      <c r="AK53" s="94">
        <v>2</v>
      </c>
      <c r="AL53" s="94"/>
      <c r="AM53" s="103">
        <v>2</v>
      </c>
    </row>
    <row r="54" spans="1:39" s="591" customFormat="1" ht="169.5" customHeight="1" thickBot="1" x14ac:dyDescent="1">
      <c r="A54" s="590">
        <v>13</v>
      </c>
      <c r="B54" s="1194" t="s">
        <v>222</v>
      </c>
      <c r="C54" s="1194"/>
      <c r="D54" s="1194"/>
      <c r="E54" s="785" t="s">
        <v>71</v>
      </c>
      <c r="F54" s="785"/>
      <c r="G54" s="785"/>
      <c r="H54" s="785"/>
      <c r="I54" s="785"/>
      <c r="J54" s="785"/>
      <c r="K54" s="785"/>
      <c r="L54" s="785"/>
      <c r="M54" s="145">
        <v>3</v>
      </c>
      <c r="N54" s="94">
        <f t="shared" si="2"/>
        <v>90</v>
      </c>
      <c r="O54" s="145">
        <f>SUM(P54:V54)</f>
        <v>36</v>
      </c>
      <c r="P54" s="94">
        <v>18</v>
      </c>
      <c r="Q54" s="94"/>
      <c r="R54" s="94"/>
      <c r="S54" s="94"/>
      <c r="T54" s="94">
        <v>18</v>
      </c>
      <c r="U54" s="592"/>
      <c r="V54" s="592"/>
      <c r="W54" s="103">
        <f t="shared" si="3"/>
        <v>54</v>
      </c>
      <c r="X54" s="95">
        <v>8</v>
      </c>
      <c r="Y54" s="107"/>
      <c r="Z54" s="107">
        <v>8</v>
      </c>
      <c r="AA54" s="107"/>
      <c r="AB54" s="107"/>
      <c r="AC54" s="107">
        <v>8</v>
      </c>
      <c r="AD54" s="193"/>
      <c r="AE54" s="99"/>
      <c r="AF54" s="145"/>
      <c r="AG54" s="94"/>
      <c r="AH54" s="94"/>
      <c r="AI54" s="652"/>
      <c r="AJ54" s="653">
        <f>SUM(AK54:AM54)</f>
        <v>4</v>
      </c>
      <c r="AK54" s="649">
        <v>2</v>
      </c>
      <c r="AL54" s="649"/>
      <c r="AM54" s="650">
        <v>2</v>
      </c>
    </row>
    <row r="55" spans="1:39" s="559" customFormat="1" ht="167.25" customHeight="1" thickBot="1" x14ac:dyDescent="1">
      <c r="A55" s="647">
        <v>14</v>
      </c>
      <c r="B55" s="1195" t="s">
        <v>223</v>
      </c>
      <c r="C55" s="1195"/>
      <c r="D55" s="1195"/>
      <c r="E55" s="785" t="s">
        <v>71</v>
      </c>
      <c r="F55" s="785"/>
      <c r="G55" s="785"/>
      <c r="H55" s="785"/>
      <c r="I55" s="785"/>
      <c r="J55" s="785"/>
      <c r="K55" s="785"/>
      <c r="L55" s="785"/>
      <c r="M55" s="93">
        <v>2.5</v>
      </c>
      <c r="N55" s="94">
        <f t="shared" si="2"/>
        <v>75</v>
      </c>
      <c r="O55" s="145">
        <f>SUM(P55:V55)</f>
        <v>45</v>
      </c>
      <c r="P55" s="94">
        <v>27</v>
      </c>
      <c r="Q55" s="94"/>
      <c r="R55" s="94">
        <v>18</v>
      </c>
      <c r="S55" s="94"/>
      <c r="T55" s="94"/>
      <c r="U55" s="592"/>
      <c r="V55" s="592"/>
      <c r="W55" s="103">
        <f t="shared" si="3"/>
        <v>30</v>
      </c>
      <c r="X55" s="106"/>
      <c r="Y55" s="107">
        <v>8</v>
      </c>
      <c r="Z55" s="107">
        <v>8</v>
      </c>
      <c r="AA55" s="107"/>
      <c r="AB55" s="107"/>
      <c r="AC55" s="107">
        <v>8</v>
      </c>
      <c r="AD55" s="193"/>
      <c r="AE55" s="109"/>
      <c r="AF55" s="94"/>
      <c r="AG55" s="94"/>
      <c r="AH55" s="94"/>
      <c r="AI55" s="103"/>
      <c r="AJ55" s="93">
        <f>SUM(AK55:AM55)</f>
        <v>5</v>
      </c>
      <c r="AK55" s="94">
        <v>3</v>
      </c>
      <c r="AL55" s="94">
        <v>2</v>
      </c>
      <c r="AM55" s="103"/>
    </row>
    <row r="56" spans="1:39" s="559" customFormat="1" ht="170.25" customHeight="1" thickBot="1" x14ac:dyDescent="1">
      <c r="A56" s="647">
        <v>15</v>
      </c>
      <c r="B56" s="1195" t="s">
        <v>224</v>
      </c>
      <c r="C56" s="1195"/>
      <c r="D56" s="1195"/>
      <c r="E56" s="785" t="s">
        <v>71</v>
      </c>
      <c r="F56" s="785"/>
      <c r="G56" s="785"/>
      <c r="H56" s="785"/>
      <c r="I56" s="785"/>
      <c r="J56" s="785"/>
      <c r="K56" s="785"/>
      <c r="L56" s="785"/>
      <c r="M56" s="93">
        <v>2</v>
      </c>
      <c r="N56" s="94">
        <f t="shared" si="2"/>
        <v>60</v>
      </c>
      <c r="O56" s="145">
        <f>SUM(P56:V56)</f>
        <v>36</v>
      </c>
      <c r="P56" s="94">
        <v>18</v>
      </c>
      <c r="Q56" s="94"/>
      <c r="R56" s="94">
        <v>18</v>
      </c>
      <c r="S56" s="94"/>
      <c r="T56" s="94"/>
      <c r="U56" s="592"/>
      <c r="V56" s="592"/>
      <c r="W56" s="103">
        <f t="shared" si="3"/>
        <v>24</v>
      </c>
      <c r="X56" s="106"/>
      <c r="Y56" s="107">
        <v>8</v>
      </c>
      <c r="Z56" s="107">
        <v>8</v>
      </c>
      <c r="AA56" s="107"/>
      <c r="AB56" s="107"/>
      <c r="AC56" s="107">
        <v>8</v>
      </c>
      <c r="AD56" s="193"/>
      <c r="AE56" s="109"/>
      <c r="AF56" s="94"/>
      <c r="AG56" s="94"/>
      <c r="AH56" s="94"/>
      <c r="AI56" s="103"/>
      <c r="AJ56" s="93">
        <f>SUM(AK56:AM56)</f>
        <v>4</v>
      </c>
      <c r="AK56" s="94">
        <v>2</v>
      </c>
      <c r="AL56" s="94">
        <v>2</v>
      </c>
      <c r="AM56" s="103"/>
    </row>
    <row r="57" spans="1:39" s="631" customFormat="1" ht="84" customHeight="1" thickBot="1" x14ac:dyDescent="0.8">
      <c r="A57" s="1188" t="s">
        <v>162</v>
      </c>
      <c r="B57" s="1188"/>
      <c r="C57" s="1188"/>
      <c r="D57" s="1188"/>
      <c r="E57" s="1188"/>
      <c r="F57" s="1188"/>
      <c r="G57" s="1188"/>
      <c r="H57" s="1188"/>
      <c r="I57" s="1188"/>
      <c r="J57" s="1188"/>
      <c r="K57" s="1188"/>
      <c r="L57" s="1188"/>
      <c r="M57" s="263">
        <f>SUM(M49:M56)</f>
        <v>23</v>
      </c>
      <c r="N57" s="263">
        <f>SUM(N49:N56)</f>
        <v>690</v>
      </c>
      <c r="O57" s="263">
        <f>SUM(O49:O56)</f>
        <v>306</v>
      </c>
      <c r="P57" s="263">
        <f>SUM(P49:P56)</f>
        <v>180</v>
      </c>
      <c r="Q57" s="263"/>
      <c r="R57" s="263">
        <f>SUM(R49:R56)</f>
        <v>90</v>
      </c>
      <c r="S57" s="263"/>
      <c r="T57" s="263">
        <f>SUM(T49:T56)</f>
        <v>36</v>
      </c>
      <c r="U57" s="263"/>
      <c r="V57" s="263"/>
      <c r="W57" s="263">
        <f>SUM(W49:W56)</f>
        <v>384</v>
      </c>
      <c r="X57" s="654">
        <f t="shared" ref="X57:AC57" si="4">COUNT(X49:X56)</f>
        <v>3</v>
      </c>
      <c r="Y57" s="654">
        <f t="shared" si="4"/>
        <v>5</v>
      </c>
      <c r="Z57" s="629">
        <f t="shared" si="4"/>
        <v>6</v>
      </c>
      <c r="AA57" s="629">
        <f t="shared" si="4"/>
        <v>1</v>
      </c>
      <c r="AB57" s="629">
        <f t="shared" si="4"/>
        <v>1</v>
      </c>
      <c r="AC57" s="629">
        <f t="shared" si="4"/>
        <v>4</v>
      </c>
      <c r="AD57" s="114"/>
      <c r="AE57" s="115"/>
      <c r="AF57" s="266">
        <f>SUM(AF49:AF56)</f>
        <v>5</v>
      </c>
      <c r="AG57" s="266">
        <f>SUM(AG49:AG56)</f>
        <v>3</v>
      </c>
      <c r="AH57" s="266">
        <f>SUM(AH49:AH56)</f>
        <v>2</v>
      </c>
      <c r="AI57" s="266"/>
      <c r="AJ57" s="655">
        <f>SUM(AJ49:AJ56)</f>
        <v>24</v>
      </c>
      <c r="AK57" s="655">
        <f>SUM(AK49:AK56)</f>
        <v>14</v>
      </c>
      <c r="AL57" s="655">
        <f>SUM(AL49:AL56)</f>
        <v>6</v>
      </c>
      <c r="AM57" s="656">
        <f>SUM(AM49:AM56)</f>
        <v>4</v>
      </c>
    </row>
    <row r="58" spans="1:39" s="559" customFormat="1" ht="99" customHeight="1" thickBot="1" x14ac:dyDescent="0.75">
      <c r="A58" s="1189" t="s">
        <v>225</v>
      </c>
      <c r="B58" s="1189"/>
      <c r="C58" s="1189"/>
      <c r="D58" s="1189"/>
      <c r="E58" s="1189"/>
      <c r="F58" s="1189"/>
      <c r="G58" s="1189"/>
      <c r="H58" s="1189"/>
      <c r="I58" s="1189"/>
      <c r="J58" s="1189"/>
      <c r="K58" s="1189"/>
      <c r="L58" s="1189"/>
      <c r="M58" s="1189"/>
      <c r="N58" s="1189"/>
      <c r="O58" s="1189"/>
      <c r="P58" s="1189"/>
      <c r="Q58" s="1189"/>
      <c r="R58" s="1189"/>
      <c r="S58" s="1189"/>
      <c r="T58" s="1189"/>
      <c r="U58" s="1189"/>
      <c r="V58" s="1189"/>
      <c r="W58" s="1189"/>
      <c r="X58" s="1189"/>
      <c r="Y58" s="1189"/>
      <c r="Z58" s="1189"/>
      <c r="AA58" s="1189"/>
      <c r="AB58" s="1189"/>
      <c r="AC58" s="1189"/>
      <c r="AD58" s="1189"/>
      <c r="AE58" s="1189"/>
      <c r="AF58" s="1189"/>
      <c r="AG58" s="1189"/>
      <c r="AH58" s="1189"/>
      <c r="AI58" s="1189"/>
      <c r="AJ58" s="1190"/>
      <c r="AK58" s="1190"/>
      <c r="AL58" s="1190"/>
      <c r="AM58" s="1190"/>
    </row>
    <row r="59" spans="1:39" s="559" customFormat="1" ht="183" customHeight="1" thickBot="1" x14ac:dyDescent="1">
      <c r="A59" s="647">
        <v>16</v>
      </c>
      <c r="B59" s="1191" t="s">
        <v>226</v>
      </c>
      <c r="C59" s="1191"/>
      <c r="D59" s="1191"/>
      <c r="E59" s="785" t="s">
        <v>71</v>
      </c>
      <c r="F59" s="785"/>
      <c r="G59" s="785"/>
      <c r="H59" s="785"/>
      <c r="I59" s="785"/>
      <c r="J59" s="785"/>
      <c r="K59" s="785"/>
      <c r="L59" s="785"/>
      <c r="M59" s="657"/>
      <c r="N59" s="658"/>
      <c r="O59" s="659"/>
      <c r="P59" s="660"/>
      <c r="Q59" s="660"/>
      <c r="R59" s="660"/>
      <c r="S59" s="660"/>
      <c r="T59" s="660"/>
      <c r="U59" s="660"/>
      <c r="V59" s="660"/>
      <c r="W59" s="152"/>
      <c r="X59" s="661"/>
      <c r="Y59" s="662"/>
      <c r="Z59" s="662"/>
      <c r="AA59" s="662"/>
      <c r="AB59" s="662"/>
      <c r="AC59" s="662"/>
      <c r="AD59" s="662"/>
      <c r="AE59" s="663"/>
      <c r="AF59" s="657"/>
      <c r="AG59" s="660"/>
      <c r="AH59" s="660"/>
      <c r="AI59" s="664"/>
      <c r="AJ59" s="665"/>
      <c r="AK59" s="666"/>
      <c r="AL59" s="667"/>
      <c r="AM59" s="668"/>
    </row>
    <row r="60" spans="1:39" s="559" customFormat="1" ht="183" customHeight="1" thickBot="1" x14ac:dyDescent="1">
      <c r="A60" s="647">
        <v>16</v>
      </c>
      <c r="B60" s="1192" t="s">
        <v>227</v>
      </c>
      <c r="C60" s="1193"/>
      <c r="D60" s="669">
        <v>35</v>
      </c>
      <c r="E60" s="785" t="s">
        <v>71</v>
      </c>
      <c r="F60" s="785"/>
      <c r="G60" s="785"/>
      <c r="H60" s="785"/>
      <c r="I60" s="785"/>
      <c r="J60" s="785"/>
      <c r="K60" s="785"/>
      <c r="L60" s="785"/>
      <c r="M60" s="657">
        <v>3</v>
      </c>
      <c r="N60" s="658">
        <f>M60*30</f>
        <v>90</v>
      </c>
      <c r="O60" s="659">
        <f>SUM(P60:V60)</f>
        <v>36</v>
      </c>
      <c r="P60" s="660">
        <v>18</v>
      </c>
      <c r="Q60" s="660"/>
      <c r="R60" s="660">
        <v>18</v>
      </c>
      <c r="S60" s="660"/>
      <c r="T60" s="660"/>
      <c r="U60" s="660"/>
      <c r="V60" s="660"/>
      <c r="W60" s="152">
        <f>N60-O60</f>
        <v>54</v>
      </c>
      <c r="X60" s="661"/>
      <c r="Y60" s="662">
        <v>7</v>
      </c>
      <c r="Z60" s="662">
        <v>7</v>
      </c>
      <c r="AA60" s="662"/>
      <c r="AB60" s="662"/>
      <c r="AC60" s="662"/>
      <c r="AD60" s="662"/>
      <c r="AE60" s="663">
        <v>7</v>
      </c>
      <c r="AF60" s="657">
        <f>SUM(AG60:AI60)</f>
        <v>2</v>
      </c>
      <c r="AG60" s="660">
        <v>1</v>
      </c>
      <c r="AH60" s="660">
        <v>1</v>
      </c>
      <c r="AI60" s="664"/>
      <c r="AJ60" s="665"/>
      <c r="AK60" s="666"/>
      <c r="AL60" s="667"/>
      <c r="AM60" s="668"/>
    </row>
    <row r="61" spans="1:39" s="631" customFormat="1" ht="84" customHeight="1" thickBot="1" x14ac:dyDescent="0.8">
      <c r="A61" s="1185" t="s">
        <v>162</v>
      </c>
      <c r="B61" s="1185"/>
      <c r="C61" s="1185"/>
      <c r="D61" s="1185"/>
      <c r="E61" s="1185"/>
      <c r="F61" s="1185"/>
      <c r="G61" s="1185"/>
      <c r="H61" s="1185"/>
      <c r="I61" s="1185"/>
      <c r="J61" s="1185"/>
      <c r="K61" s="1185"/>
      <c r="L61" s="1185"/>
      <c r="M61" s="263">
        <f>M60</f>
        <v>3</v>
      </c>
      <c r="N61" s="263">
        <f>N60</f>
        <v>90</v>
      </c>
      <c r="O61" s="263">
        <f>O60</f>
        <v>36</v>
      </c>
      <c r="P61" s="263">
        <f>P60</f>
        <v>18</v>
      </c>
      <c r="Q61" s="263"/>
      <c r="R61" s="263">
        <f>R60</f>
        <v>18</v>
      </c>
      <c r="S61" s="263"/>
      <c r="T61" s="263"/>
      <c r="U61" s="263"/>
      <c r="V61" s="263"/>
      <c r="W61" s="263">
        <f>W60</f>
        <v>54</v>
      </c>
      <c r="X61" s="654"/>
      <c r="Y61" s="654">
        <f>COUNT(Y60)</f>
        <v>1</v>
      </c>
      <c r="Z61" s="629">
        <f>COUNT(Z60)</f>
        <v>1</v>
      </c>
      <c r="AA61" s="629"/>
      <c r="AB61" s="629"/>
      <c r="AC61" s="629"/>
      <c r="AD61" s="114"/>
      <c r="AE61" s="115">
        <v>1</v>
      </c>
      <c r="AF61" s="266">
        <f>AF60</f>
        <v>2</v>
      </c>
      <c r="AG61" s="266">
        <f>AG60</f>
        <v>1</v>
      </c>
      <c r="AH61" s="266">
        <f>AH60</f>
        <v>1</v>
      </c>
      <c r="AI61" s="670"/>
      <c r="AJ61" s="671"/>
      <c r="AK61" s="655"/>
      <c r="AL61" s="655"/>
      <c r="AM61" s="672"/>
    </row>
    <row r="62" spans="1:39" s="559" customFormat="1" ht="72" customHeight="1" thickBot="1" x14ac:dyDescent="0.75">
      <c r="A62" s="1186" t="s">
        <v>189</v>
      </c>
      <c r="B62" s="1186"/>
      <c r="C62" s="1186"/>
      <c r="D62" s="1186"/>
      <c r="E62" s="1186"/>
      <c r="F62" s="1186"/>
      <c r="G62" s="1186"/>
      <c r="H62" s="1186"/>
      <c r="I62" s="1186"/>
      <c r="J62" s="1186"/>
      <c r="K62" s="1186"/>
      <c r="L62" s="1186"/>
      <c r="M62" s="673">
        <f>M36+M43+M57+M40+M61</f>
        <v>55</v>
      </c>
      <c r="N62" s="673">
        <f>N36+N43+N57+N40+N61</f>
        <v>1650</v>
      </c>
      <c r="O62" s="673">
        <f>O36+O43+O57+O40+O61</f>
        <v>648</v>
      </c>
      <c r="P62" s="673">
        <f>P36+P43+P57+P40+P61</f>
        <v>333</v>
      </c>
      <c r="Q62" s="673"/>
      <c r="R62" s="673">
        <f>R36+R43+R57+R40+R61</f>
        <v>208</v>
      </c>
      <c r="S62" s="673"/>
      <c r="T62" s="673">
        <f>T36+T43+T57+T40+T61</f>
        <v>107</v>
      </c>
      <c r="U62" s="673"/>
      <c r="V62" s="673"/>
      <c r="W62" s="673">
        <f t="shared" ref="W62:AM62" si="5">W36+W43+W57+W40+W61</f>
        <v>1002</v>
      </c>
      <c r="X62" s="673">
        <f t="shared" si="5"/>
        <v>5</v>
      </c>
      <c r="Y62" s="673">
        <f t="shared" si="5"/>
        <v>10</v>
      </c>
      <c r="Z62" s="673">
        <f t="shared" si="5"/>
        <v>10</v>
      </c>
      <c r="AA62" s="673">
        <f t="shared" si="5"/>
        <v>1</v>
      </c>
      <c r="AB62" s="673">
        <f t="shared" si="5"/>
        <v>1</v>
      </c>
      <c r="AC62" s="673">
        <f t="shared" si="5"/>
        <v>6</v>
      </c>
      <c r="AD62" s="673">
        <f t="shared" si="5"/>
        <v>1</v>
      </c>
      <c r="AE62" s="673">
        <f t="shared" si="5"/>
        <v>1</v>
      </c>
      <c r="AF62" s="673">
        <f t="shared" si="5"/>
        <v>24</v>
      </c>
      <c r="AG62" s="674">
        <f t="shared" si="5"/>
        <v>11.5</v>
      </c>
      <c r="AH62" s="674">
        <f t="shared" si="5"/>
        <v>8.5</v>
      </c>
      <c r="AI62" s="673">
        <f t="shared" si="5"/>
        <v>4</v>
      </c>
      <c r="AJ62" s="675">
        <f t="shared" si="5"/>
        <v>24</v>
      </c>
      <c r="AK62" s="269">
        <f t="shared" si="5"/>
        <v>14</v>
      </c>
      <c r="AL62" s="269">
        <f t="shared" si="5"/>
        <v>6</v>
      </c>
      <c r="AM62" s="676">
        <f t="shared" si="5"/>
        <v>4</v>
      </c>
    </row>
    <row r="63" spans="1:39" s="90" customFormat="1" ht="51.75" customHeight="1" thickTop="1" thickBot="1" x14ac:dyDescent="0.25">
      <c r="A63" s="677"/>
      <c r="B63" s="677"/>
      <c r="C63" s="677"/>
      <c r="D63" s="677"/>
      <c r="E63" s="677"/>
      <c r="F63" s="677"/>
      <c r="G63" s="678"/>
      <c r="H63" s="678"/>
      <c r="I63" s="679"/>
      <c r="J63" s="1187" t="s">
        <v>125</v>
      </c>
      <c r="K63" s="1187"/>
      <c r="L63" s="1187"/>
      <c r="M63" s="942" t="s">
        <v>126</v>
      </c>
      <c r="N63" s="942"/>
      <c r="O63" s="942"/>
      <c r="P63" s="942"/>
      <c r="Q63" s="942"/>
      <c r="R63" s="942"/>
      <c r="S63" s="942"/>
      <c r="T63" s="942"/>
      <c r="U63" s="942"/>
      <c r="V63" s="942"/>
      <c r="W63" s="942"/>
      <c r="X63" s="680">
        <f>X62</f>
        <v>5</v>
      </c>
      <c r="Y63" s="681"/>
      <c r="Z63" s="681"/>
      <c r="AA63" s="682"/>
      <c r="AB63" s="681"/>
      <c r="AC63" s="681"/>
      <c r="AD63" s="681"/>
      <c r="AE63" s="683"/>
      <c r="AF63" s="684">
        <f>COUNTIF(X32:X35,"=7")+COUNTIF(X38:X39,"=7")+COUNTIF(X49:X56,"=7")+COUNTIF(X60,"=7")</f>
        <v>3</v>
      </c>
      <c r="AG63" s="685"/>
      <c r="AH63" s="685"/>
      <c r="AI63" s="686"/>
      <c r="AJ63" s="279">
        <f>COUNTIF(X32:X35,"=8")+COUNTIF(X38:X39,"=8")+COUNTIF(X49:X56,"=8")+COUNTIF(X60,"=8")</f>
        <v>2</v>
      </c>
      <c r="AK63" s="275"/>
      <c r="AL63" s="275"/>
      <c r="AM63" s="687"/>
    </row>
    <row r="64" spans="1:39" s="90" customFormat="1" ht="81.75" customHeight="1" thickBot="1" x14ac:dyDescent="0.25">
      <c r="A64" s="688"/>
      <c r="B64" s="689" t="s">
        <v>127</v>
      </c>
      <c r="C64" s="324"/>
      <c r="D64" s="324"/>
      <c r="E64" s="690"/>
      <c r="F64" s="690"/>
      <c r="G64" s="678"/>
      <c r="H64" s="678"/>
      <c r="I64" s="678"/>
      <c r="J64" s="1187"/>
      <c r="K64" s="1187"/>
      <c r="L64" s="1187"/>
      <c r="M64" s="919" t="s">
        <v>128</v>
      </c>
      <c r="N64" s="919"/>
      <c r="O64" s="919"/>
      <c r="P64" s="919"/>
      <c r="Q64" s="919"/>
      <c r="R64" s="919"/>
      <c r="S64" s="919"/>
      <c r="T64" s="919"/>
      <c r="U64" s="919"/>
      <c r="V64" s="919"/>
      <c r="W64" s="919"/>
      <c r="X64" s="280"/>
      <c r="Y64" s="281">
        <f>Y62</f>
        <v>10</v>
      </c>
      <c r="Z64" s="282"/>
      <c r="AA64" s="283"/>
      <c r="AB64" s="282"/>
      <c r="AC64" s="282"/>
      <c r="AD64" s="282"/>
      <c r="AE64" s="284"/>
      <c r="AF64" s="285">
        <f>COUNTIF(Y32:Y35,"=7")+COUNTIF(Y38:Y39,"=7")+COUNTIF(Y49:Y56,"=7")+COUNTIF(Y60,"=7")+COUNTIF(Y42,"=7")</f>
        <v>5</v>
      </c>
      <c r="AG64" s="282"/>
      <c r="AH64" s="282"/>
      <c r="AI64" s="284"/>
      <c r="AJ64" s="280">
        <f>COUNTIF(Y32:Y35,"=8")+COUNTIF(Y38:Y39,"=8")+COUNTIF(Y49:Y56,"=8")+COUNTIF(Y60,"=8")+COUNTIF(Y42,"=8")</f>
        <v>5</v>
      </c>
      <c r="AK64" s="282"/>
      <c r="AL64" s="282"/>
      <c r="AM64" s="691"/>
    </row>
    <row r="65" spans="1:40" s="90" customFormat="1" ht="60.75" customHeight="1" thickBot="1" x14ac:dyDescent="0.25">
      <c r="A65" s="688"/>
      <c r="B65" s="689" t="s">
        <v>228</v>
      </c>
      <c r="C65" s="692"/>
      <c r="D65" s="693"/>
      <c r="E65" s="690"/>
      <c r="F65" s="690"/>
      <c r="G65" s="678"/>
      <c r="H65" s="678"/>
      <c r="I65" s="678"/>
      <c r="J65" s="1187"/>
      <c r="K65" s="1187"/>
      <c r="L65" s="1187"/>
      <c r="M65" s="919" t="s">
        <v>130</v>
      </c>
      <c r="N65" s="919"/>
      <c r="O65" s="919"/>
      <c r="P65" s="919"/>
      <c r="Q65" s="919"/>
      <c r="R65" s="919"/>
      <c r="S65" s="919"/>
      <c r="T65" s="919"/>
      <c r="U65" s="919"/>
      <c r="V65" s="919"/>
      <c r="W65" s="919"/>
      <c r="X65" s="280"/>
      <c r="Y65" s="282" t="s">
        <v>229</v>
      </c>
      <c r="Z65" s="281">
        <f>Z62</f>
        <v>10</v>
      </c>
      <c r="AA65" s="283"/>
      <c r="AB65" s="282"/>
      <c r="AC65" s="282"/>
      <c r="AD65" s="282"/>
      <c r="AE65" s="284"/>
      <c r="AF65" s="285">
        <f>COUNTIF(Z32:Z35,"=7")+COUNTIF(Z38:Z39,"=7")+COUNTIF(Z49:Z56,"=7")+COUNTIF(Z60,"=7")+COUNTIF(Z42,"=7")</f>
        <v>5</v>
      </c>
      <c r="AG65" s="282"/>
      <c r="AH65" s="282"/>
      <c r="AI65" s="284"/>
      <c r="AJ65" s="280">
        <f>COUNTIF(Z32:Z35,"=8")+COUNTIF(Z38:Z39,"=8")+COUNTIF(Z49:Z56,"=8")+COUNTIF(Z60,"=8")+COUNTIF(Z42,"=8")</f>
        <v>5</v>
      </c>
      <c r="AK65" s="282"/>
      <c r="AL65" s="282"/>
      <c r="AM65" s="691"/>
    </row>
    <row r="66" spans="1:40" s="90" customFormat="1" ht="72.75" customHeight="1" thickBot="1" x14ac:dyDescent="0.25">
      <c r="A66" s="688"/>
      <c r="B66" s="1183" t="s">
        <v>230</v>
      </c>
      <c r="C66" s="1183"/>
      <c r="D66" s="693"/>
      <c r="E66" s="690"/>
      <c r="F66" s="690"/>
      <c r="G66" s="678"/>
      <c r="H66" s="678"/>
      <c r="I66" s="678"/>
      <c r="J66" s="1187"/>
      <c r="K66" s="1187"/>
      <c r="L66" s="1187"/>
      <c r="M66" s="919" t="s">
        <v>132</v>
      </c>
      <c r="N66" s="919"/>
      <c r="O66" s="919"/>
      <c r="P66" s="919"/>
      <c r="Q66" s="919"/>
      <c r="R66" s="919"/>
      <c r="S66" s="919"/>
      <c r="T66" s="919"/>
      <c r="U66" s="919"/>
      <c r="V66" s="919"/>
      <c r="W66" s="919"/>
      <c r="X66" s="280"/>
      <c r="Y66" s="282"/>
      <c r="Z66" s="282"/>
      <c r="AA66" s="694">
        <f>AA62</f>
        <v>1</v>
      </c>
      <c r="AB66" s="282"/>
      <c r="AC66" s="282"/>
      <c r="AD66" s="282"/>
      <c r="AE66" s="284"/>
      <c r="AF66" s="285">
        <f>COUNTIF(AA32:AA35,"=7")+COUNTIF(AA38:AA39,"=7")+COUNTIF(AA49:AA56,"=7")+COUNTIF(AA60,"=7")+COUNTIF(AA42,"=7")</f>
        <v>1</v>
      </c>
      <c r="AG66" s="282"/>
      <c r="AH66" s="282"/>
      <c r="AI66" s="284"/>
      <c r="AJ66" s="280"/>
      <c r="AK66" s="282"/>
      <c r="AL66" s="282"/>
      <c r="AM66" s="691"/>
    </row>
    <row r="67" spans="1:40" s="90" customFormat="1" ht="54.75" customHeight="1" thickBot="1" x14ac:dyDescent="0.75">
      <c r="A67" s="688"/>
      <c r="B67" s="1183" t="s">
        <v>231</v>
      </c>
      <c r="C67" s="1183"/>
      <c r="D67" s="693"/>
      <c r="E67" s="690"/>
      <c r="F67" s="690"/>
      <c r="G67" s="695"/>
      <c r="H67" s="695"/>
      <c r="I67" s="695"/>
      <c r="J67" s="1187"/>
      <c r="K67" s="1187"/>
      <c r="L67" s="1187"/>
      <c r="M67" s="919" t="s">
        <v>134</v>
      </c>
      <c r="N67" s="919"/>
      <c r="O67" s="919"/>
      <c r="P67" s="919"/>
      <c r="Q67" s="919"/>
      <c r="R67" s="919"/>
      <c r="S67" s="919"/>
      <c r="T67" s="919"/>
      <c r="U67" s="919"/>
      <c r="V67" s="919"/>
      <c r="W67" s="919"/>
      <c r="X67" s="280"/>
      <c r="Y67" s="282"/>
      <c r="Z67" s="282"/>
      <c r="AA67" s="283"/>
      <c r="AB67" s="281">
        <f>AB62</f>
        <v>1</v>
      </c>
      <c r="AC67" s="282"/>
      <c r="AD67" s="282"/>
      <c r="AE67" s="284"/>
      <c r="AF67" s="285"/>
      <c r="AG67" s="282"/>
      <c r="AH67" s="282"/>
      <c r="AI67" s="284"/>
      <c r="AJ67" s="280">
        <f>COUNTIF(AB32:AB35,"=8")+COUNTIF(AB38:AB39,"=8")+COUNTIF(AB49:AB56,"=8")+COUNTIF(AB60,"=8")+COUNTIF(AB42,"=8")</f>
        <v>1</v>
      </c>
      <c r="AK67" s="282"/>
      <c r="AL67" s="282"/>
      <c r="AM67" s="691"/>
    </row>
    <row r="68" spans="1:40" s="90" customFormat="1" ht="123.75" customHeight="1" thickBot="1" x14ac:dyDescent="0.25">
      <c r="A68" s="688"/>
      <c r="B68" s="1183" t="s">
        <v>232</v>
      </c>
      <c r="C68" s="1183"/>
      <c r="D68" s="1183"/>
      <c r="E68" s="1183"/>
      <c r="F68" s="1183"/>
      <c r="G68" s="678"/>
      <c r="H68" s="678"/>
      <c r="I68" s="678"/>
      <c r="J68" s="1187"/>
      <c r="K68" s="1187"/>
      <c r="L68" s="1187"/>
      <c r="M68" s="919" t="s">
        <v>45</v>
      </c>
      <c r="N68" s="919"/>
      <c r="O68" s="919"/>
      <c r="P68" s="919"/>
      <c r="Q68" s="919"/>
      <c r="R68" s="919"/>
      <c r="S68" s="919"/>
      <c r="T68" s="919"/>
      <c r="U68" s="919"/>
      <c r="V68" s="919"/>
      <c r="W68" s="919"/>
      <c r="X68" s="280"/>
      <c r="Y68" s="282"/>
      <c r="Z68" s="282"/>
      <c r="AA68" s="283"/>
      <c r="AB68" s="282"/>
      <c r="AC68" s="281">
        <f>AC62</f>
        <v>6</v>
      </c>
      <c r="AD68" s="282"/>
      <c r="AE68" s="284"/>
      <c r="AF68" s="285">
        <f>COUNTIF(AC32:AC35,"=7")+COUNTIF(AC38:AC39,"=7")+COUNTIF(AC49:AC56,"=7")+COUNTIF(AC60,"=7")+COUNTIF(AC42,"=7")</f>
        <v>2</v>
      </c>
      <c r="AG68" s="282"/>
      <c r="AH68" s="282"/>
      <c r="AI68" s="284"/>
      <c r="AJ68" s="280">
        <f>COUNTIF(AC32:AC35,"=8")+COUNTIF(AC38:AC39,"=8")+COUNTIF(AC49:AC56,"=8")+COUNTIF(AC60,"=8")+COUNTIF(AC42,"=8")</f>
        <v>4</v>
      </c>
      <c r="AK68" s="282"/>
      <c r="AL68" s="282"/>
      <c r="AM68" s="691"/>
    </row>
    <row r="69" spans="1:40" s="90" customFormat="1" ht="48.75" customHeight="1" thickBot="1" x14ac:dyDescent="0.7">
      <c r="A69" s="688"/>
      <c r="B69" s="125"/>
      <c r="C69" s="125"/>
      <c r="D69" s="125"/>
      <c r="E69" s="125"/>
      <c r="F69" s="125"/>
      <c r="G69" s="678"/>
      <c r="H69" s="678"/>
      <c r="I69" s="678"/>
      <c r="J69" s="1187"/>
      <c r="K69" s="1187"/>
      <c r="L69" s="1187"/>
      <c r="M69" s="919" t="s">
        <v>46</v>
      </c>
      <c r="N69" s="919"/>
      <c r="O69" s="919"/>
      <c r="P69" s="919"/>
      <c r="Q69" s="919"/>
      <c r="R69" s="919"/>
      <c r="S69" s="919"/>
      <c r="T69" s="919"/>
      <c r="U69" s="919"/>
      <c r="V69" s="919"/>
      <c r="W69" s="919"/>
      <c r="X69" s="280"/>
      <c r="Y69" s="282"/>
      <c r="Z69" s="282"/>
      <c r="AA69" s="283"/>
      <c r="AB69" s="282"/>
      <c r="AC69" s="282"/>
      <c r="AD69" s="281">
        <f>AD62</f>
        <v>1</v>
      </c>
      <c r="AE69" s="284"/>
      <c r="AF69" s="285">
        <f>COUNTIF(AD32:AD35,"=7")+COUNTIF(AD38:AD39,"=7")+COUNTIF(AD49:AD56,"=7")+COUNTIF(AD60,"=7")+COUNTIF(AD42,"=7")</f>
        <v>1</v>
      </c>
      <c r="AG69" s="282"/>
      <c r="AH69" s="282"/>
      <c r="AI69" s="284"/>
      <c r="AJ69" s="280"/>
      <c r="AK69" s="282"/>
      <c r="AL69" s="282"/>
      <c r="AM69" s="691"/>
    </row>
    <row r="70" spans="1:40" s="90" customFormat="1" ht="63.75" customHeight="1" thickBot="1" x14ac:dyDescent="0.7">
      <c r="A70" s="688"/>
      <c r="B70" s="205"/>
      <c r="C70" s="696"/>
      <c r="D70" s="696"/>
      <c r="E70" s="696"/>
      <c r="F70" s="696"/>
      <c r="G70" s="678"/>
      <c r="H70" s="678"/>
      <c r="I70" s="678"/>
      <c r="J70" s="1187"/>
      <c r="K70" s="1187"/>
      <c r="L70" s="1187"/>
      <c r="M70" s="922" t="s">
        <v>136</v>
      </c>
      <c r="N70" s="922"/>
      <c r="O70" s="922"/>
      <c r="P70" s="922"/>
      <c r="Q70" s="922"/>
      <c r="R70" s="922"/>
      <c r="S70" s="922"/>
      <c r="T70" s="922"/>
      <c r="U70" s="922"/>
      <c r="V70" s="922"/>
      <c r="W70" s="922"/>
      <c r="X70" s="292"/>
      <c r="Y70" s="293"/>
      <c r="Z70" s="293"/>
      <c r="AA70" s="294"/>
      <c r="AB70" s="293"/>
      <c r="AC70" s="293"/>
      <c r="AD70" s="293"/>
      <c r="AE70" s="697">
        <f>AE62</f>
        <v>1</v>
      </c>
      <c r="AF70" s="296">
        <f>COUNTIF(AE32:AE35,"=7")+COUNTIF(AE38:AE39,"=7")+COUNTIF(AE49:AE56,"=7")+COUNTIF(AE60,"=7")+COUNTIF(AE42,"=7")</f>
        <v>1</v>
      </c>
      <c r="AG70" s="297"/>
      <c r="AH70" s="297"/>
      <c r="AI70" s="298"/>
      <c r="AJ70" s="698"/>
      <c r="AK70" s="297"/>
      <c r="AL70" s="297"/>
      <c r="AM70" s="699"/>
    </row>
    <row r="71" spans="1:40" s="90" customFormat="1" ht="39.950000000000003" customHeight="1" x14ac:dyDescent="0.45">
      <c r="B71" s="535"/>
      <c r="C71" s="291"/>
      <c r="D71" s="291"/>
      <c r="E71" s="299"/>
      <c r="F71" s="299"/>
      <c r="G71" s="300"/>
      <c r="H71" s="301"/>
      <c r="I71" s="301"/>
      <c r="J71" s="301"/>
      <c r="K71" s="301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</row>
    <row r="72" spans="1:40" s="90" customFormat="1" ht="30" customHeight="1" thickBot="1" x14ac:dyDescent="0.25">
      <c r="F72" s="301"/>
      <c r="G72" s="301"/>
      <c r="H72" s="301"/>
      <c r="I72" s="301"/>
      <c r="J72" s="301"/>
      <c r="K72" s="301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2"/>
    </row>
    <row r="73" spans="1:40" s="703" customFormat="1" ht="76.5" customHeight="1" thickBot="1" x14ac:dyDescent="0.65">
      <c r="A73" s="700" t="s">
        <v>191</v>
      </c>
      <c r="B73" s="1184" t="s">
        <v>192</v>
      </c>
      <c r="C73" s="1184"/>
      <c r="D73" s="1184"/>
      <c r="E73" s="1184"/>
      <c r="F73" s="1184"/>
      <c r="G73" s="1184"/>
      <c r="H73" s="1184"/>
      <c r="I73" s="1184"/>
      <c r="J73" s="1184"/>
      <c r="K73" s="1184"/>
      <c r="L73" s="1184"/>
      <c r="M73" s="701">
        <v>22.5</v>
      </c>
      <c r="N73" s="702">
        <v>675</v>
      </c>
      <c r="O73" s="1184" t="s">
        <v>193</v>
      </c>
      <c r="P73" s="1184"/>
      <c r="Q73" s="1184"/>
      <c r="R73" s="1184"/>
      <c r="S73" s="1184"/>
      <c r="T73" s="1184"/>
      <c r="U73" s="1184"/>
      <c r="V73" s="1184"/>
      <c r="W73" s="1184"/>
      <c r="X73" s="1184"/>
      <c r="Y73" s="1184"/>
      <c r="Z73" s="1184"/>
      <c r="AA73" s="1184"/>
      <c r="AB73" s="1184"/>
      <c r="AC73" s="1184"/>
      <c r="AD73" s="1184"/>
      <c r="AE73" s="1184"/>
      <c r="AF73" s="1184"/>
      <c r="AG73" s="1184"/>
      <c r="AH73" s="1184"/>
      <c r="AI73" s="1184"/>
      <c r="AJ73" s="1184"/>
      <c r="AK73" s="1184"/>
      <c r="AL73" s="1184"/>
      <c r="AM73" s="1184"/>
    </row>
    <row r="74" spans="1:40" ht="63" customHeight="1" x14ac:dyDescent="0.2">
      <c r="A74" s="704"/>
      <c r="B74" s="704"/>
      <c r="C74" s="704"/>
      <c r="D74" s="704"/>
      <c r="E74" s="704"/>
      <c r="F74" s="704"/>
      <c r="G74" s="704"/>
      <c r="H74" s="704"/>
      <c r="I74" s="704"/>
      <c r="J74" s="704"/>
      <c r="K74" s="704"/>
      <c r="L74" s="704"/>
      <c r="M74" s="704"/>
      <c r="N74" s="704"/>
      <c r="O74" s="704"/>
      <c r="P74" s="704"/>
      <c r="Q74" s="704"/>
      <c r="R74" s="704"/>
      <c r="S74" s="704"/>
      <c r="T74" s="704"/>
      <c r="U74" s="704"/>
      <c r="V74" s="704"/>
      <c r="W74" s="704"/>
      <c r="X74" s="704"/>
      <c r="Y74" s="704"/>
      <c r="Z74" s="704"/>
      <c r="AA74" s="704"/>
      <c r="AB74" s="704"/>
      <c r="AC74" s="704"/>
      <c r="AD74" s="704"/>
      <c r="AE74" s="704"/>
      <c r="AF74" s="704"/>
      <c r="AG74" s="704"/>
      <c r="AH74" s="704"/>
      <c r="AI74" s="704"/>
      <c r="AJ74" s="704"/>
      <c r="AK74" s="704"/>
      <c r="AL74" s="704"/>
      <c r="AM74" s="704"/>
      <c r="AN74" s="704"/>
    </row>
    <row r="75" spans="1:40" s="90" customFormat="1" ht="72.75" customHeight="1" thickBot="1" x14ac:dyDescent="0.25">
      <c r="A75" s="1174"/>
      <c r="B75" s="1174"/>
      <c r="C75" s="1174"/>
      <c r="D75" s="1174"/>
      <c r="E75" s="1174"/>
      <c r="F75" s="1174"/>
      <c r="G75" s="1174"/>
      <c r="H75" s="1174"/>
      <c r="I75" s="1174"/>
      <c r="J75" s="1174"/>
      <c r="K75" s="1174"/>
      <c r="L75" s="1174"/>
      <c r="M75" s="705"/>
      <c r="N75" s="1066" t="s">
        <v>233</v>
      </c>
      <c r="O75" s="1066"/>
      <c r="P75" s="1066"/>
      <c r="Q75" s="1066"/>
      <c r="R75" s="1066"/>
      <c r="S75" s="1066"/>
      <c r="T75" s="1066"/>
      <c r="U75" s="1066"/>
      <c r="V75" s="1066"/>
      <c r="W75" s="1066"/>
      <c r="X75" s="1066"/>
      <c r="Y75" s="1066"/>
      <c r="Z75" s="1066"/>
      <c r="AA75" s="1066"/>
      <c r="AB75" s="1066"/>
      <c r="AC75" s="1066"/>
      <c r="AD75" s="1066"/>
      <c r="AE75" s="1066"/>
      <c r="AF75" s="1066"/>
      <c r="AG75" s="1066"/>
      <c r="AH75" s="1066"/>
      <c r="AI75" s="1066"/>
      <c r="AJ75" s="1066"/>
      <c r="AK75" s="1066"/>
    </row>
    <row r="76" spans="1:40" s="90" customFormat="1" ht="80.099999999999994" customHeight="1" thickBot="1" x14ac:dyDescent="0.25">
      <c r="A76" s="1175" t="s">
        <v>234</v>
      </c>
      <c r="B76" s="1175"/>
      <c r="C76" s="1175"/>
      <c r="D76" s="1175"/>
      <c r="E76" s="1175"/>
      <c r="F76" s="1175"/>
      <c r="G76" s="1175"/>
      <c r="H76" s="1175"/>
      <c r="I76" s="1175"/>
      <c r="J76" s="1175"/>
      <c r="K76" s="1175"/>
      <c r="L76" s="1175"/>
      <c r="M76" s="706"/>
      <c r="N76" s="707" t="s">
        <v>26</v>
      </c>
      <c r="O76" s="1176" t="s">
        <v>235</v>
      </c>
      <c r="P76" s="1176"/>
      <c r="Q76" s="1176"/>
      <c r="R76" s="1176"/>
      <c r="S76" s="1176"/>
      <c r="T76" s="1176"/>
      <c r="U76" s="1176"/>
      <c r="V76" s="1176"/>
      <c r="W76" s="1176"/>
      <c r="X76" s="1176"/>
      <c r="Y76" s="1176"/>
      <c r="Z76" s="1176"/>
      <c r="AA76" s="1176"/>
      <c r="AB76" s="1176"/>
      <c r="AC76" s="1176"/>
      <c r="AD76" s="1176"/>
      <c r="AE76" s="1176"/>
      <c r="AF76" s="1177" t="s">
        <v>236</v>
      </c>
      <c r="AG76" s="1177"/>
      <c r="AH76" s="1177"/>
      <c r="AI76" s="1177"/>
      <c r="AJ76" s="1177"/>
      <c r="AK76" s="1177"/>
    </row>
    <row r="77" spans="1:40" s="90" customFormat="1" ht="108.75" customHeight="1" thickBot="1" x14ac:dyDescent="0.25">
      <c r="A77" s="708" t="s">
        <v>26</v>
      </c>
      <c r="B77" s="1178" t="s">
        <v>237</v>
      </c>
      <c r="C77" s="1178"/>
      <c r="D77" s="1179" t="s">
        <v>236</v>
      </c>
      <c r="E77" s="1179"/>
      <c r="F77" s="1179"/>
      <c r="G77" s="1180" t="s">
        <v>238</v>
      </c>
      <c r="H77" s="1180"/>
      <c r="I77" s="1180"/>
      <c r="J77" s="1181" t="s">
        <v>239</v>
      </c>
      <c r="K77" s="1181"/>
      <c r="L77" s="1181"/>
      <c r="M77" s="709"/>
      <c r="N77" s="710">
        <v>1</v>
      </c>
      <c r="O77" s="1182" t="s">
        <v>240</v>
      </c>
      <c r="P77" s="1182"/>
      <c r="Q77" s="1182"/>
      <c r="R77" s="1182"/>
      <c r="S77" s="1182"/>
      <c r="T77" s="1182"/>
      <c r="U77" s="1182"/>
      <c r="V77" s="1182"/>
      <c r="W77" s="1182"/>
      <c r="X77" s="1182"/>
      <c r="Y77" s="1182"/>
      <c r="Z77" s="1182"/>
      <c r="AA77" s="1182"/>
      <c r="AB77" s="1182"/>
      <c r="AC77" s="1182"/>
      <c r="AD77" s="1182"/>
      <c r="AE77" s="1182"/>
      <c r="AF77" s="1167" t="s">
        <v>241</v>
      </c>
      <c r="AG77" s="1167"/>
      <c r="AH77" s="1167"/>
      <c r="AI77" s="1167"/>
      <c r="AJ77" s="1167"/>
      <c r="AK77" s="1167"/>
    </row>
    <row r="78" spans="1:40" s="125" customFormat="1" ht="93" customHeight="1" thickBot="1" x14ac:dyDescent="0.7">
      <c r="A78" s="711" t="s">
        <v>191</v>
      </c>
      <c r="B78" s="1168" t="s">
        <v>242</v>
      </c>
      <c r="C78" s="1168"/>
      <c r="D78" s="1169" t="s">
        <v>243</v>
      </c>
      <c r="E78" s="1169"/>
      <c r="F78" s="1169"/>
      <c r="G78" s="1170">
        <v>5</v>
      </c>
      <c r="H78" s="1170"/>
      <c r="I78" s="1170"/>
      <c r="J78" s="1171">
        <v>8</v>
      </c>
      <c r="K78" s="1171"/>
      <c r="L78" s="1171"/>
      <c r="M78" s="712"/>
      <c r="N78" s="713"/>
      <c r="O78" s="1172"/>
      <c r="P78" s="1172"/>
      <c r="Q78" s="1172"/>
      <c r="R78" s="1172"/>
      <c r="S78" s="1172"/>
      <c r="T78" s="1172"/>
      <c r="U78" s="1172"/>
      <c r="V78" s="1172"/>
      <c r="W78" s="1172"/>
      <c r="X78" s="1172"/>
      <c r="Y78" s="1172"/>
      <c r="Z78" s="1172"/>
      <c r="AA78" s="1172"/>
      <c r="AB78" s="1172"/>
      <c r="AC78" s="1172"/>
      <c r="AD78" s="1172"/>
      <c r="AE78" s="1172"/>
      <c r="AF78" s="1173"/>
      <c r="AG78" s="1173"/>
      <c r="AH78" s="1173"/>
      <c r="AI78" s="1173"/>
      <c r="AJ78" s="1173"/>
      <c r="AK78" s="1173"/>
    </row>
    <row r="79" spans="1:40" s="90" customFormat="1" ht="50.25" customHeight="1" x14ac:dyDescent="0.5">
      <c r="A79" s="714"/>
      <c r="B79" s="1159"/>
      <c r="C79" s="1159"/>
      <c r="D79" s="1160"/>
      <c r="E79" s="1160"/>
      <c r="F79" s="1160"/>
      <c r="G79" s="1161"/>
      <c r="H79" s="1161"/>
      <c r="I79" s="1161"/>
      <c r="J79" s="1162"/>
      <c r="K79" s="1162"/>
      <c r="L79" s="116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</row>
    <row r="80" spans="1:40" s="90" customFormat="1" ht="87.75" customHeight="1" thickBot="1" x14ac:dyDescent="0.25">
      <c r="A80" s="311"/>
      <c r="B80" s="1163" t="s">
        <v>244</v>
      </c>
      <c r="C80" s="1163"/>
      <c r="D80" s="1163"/>
      <c r="E80" s="1163"/>
      <c r="F80" s="1163"/>
      <c r="G80" s="1163"/>
      <c r="H80" s="1163"/>
      <c r="I80" s="1163"/>
      <c r="J80" s="1163"/>
      <c r="K80" s="1163"/>
      <c r="L80" s="1163"/>
      <c r="M80" s="715"/>
      <c r="N80" s="715"/>
      <c r="O80" s="715"/>
      <c r="P80" s="715"/>
      <c r="Q80" s="715"/>
      <c r="R80" s="715"/>
      <c r="S80" s="716"/>
      <c r="T80" s="716"/>
      <c r="U80" s="716"/>
      <c r="V80" s="716"/>
      <c r="W80" s="716"/>
      <c r="X80" s="716"/>
      <c r="Y80" s="716"/>
      <c r="Z80" s="716"/>
      <c r="AA80" s="716"/>
      <c r="AB80" s="716"/>
      <c r="AC80" s="716"/>
      <c r="AD80" s="716"/>
      <c r="AE80" s="716"/>
      <c r="AF80" s="716"/>
      <c r="AG80" s="716"/>
      <c r="AH80" s="716"/>
      <c r="AI80" s="716"/>
      <c r="AJ80" s="716"/>
      <c r="AK80" s="716"/>
      <c r="AL80" s="716"/>
    </row>
    <row r="81" spans="1:39" s="90" customFormat="1" ht="39.950000000000003" customHeight="1" thickBot="1" x14ac:dyDescent="0.25">
      <c r="A81" s="1164" t="s">
        <v>245</v>
      </c>
      <c r="B81" s="1164"/>
      <c r="C81" s="1165" t="s">
        <v>246</v>
      </c>
      <c r="D81" s="1166" t="s">
        <v>247</v>
      </c>
      <c r="E81" s="1166"/>
      <c r="F81" s="1166"/>
      <c r="G81" s="1166"/>
      <c r="H81" s="1166"/>
      <c r="I81" s="1166"/>
      <c r="J81" s="1149" t="s">
        <v>248</v>
      </c>
      <c r="K81" s="1149"/>
      <c r="L81" s="1149"/>
      <c r="M81" s="1149" t="s">
        <v>249</v>
      </c>
      <c r="N81" s="1149"/>
      <c r="O81" s="530"/>
      <c r="P81" s="530"/>
      <c r="Q81" s="530"/>
      <c r="R81" s="717"/>
      <c r="S81" s="717"/>
      <c r="T81" s="717"/>
      <c r="U81" s="718"/>
      <c r="V81" s="718"/>
      <c r="W81" s="717"/>
      <c r="X81" s="718"/>
      <c r="Y81" s="530"/>
      <c r="Z81" s="530"/>
      <c r="AA81" s="530"/>
      <c r="AB81" s="530"/>
      <c r="AC81" s="530"/>
      <c r="AD81" s="530"/>
      <c r="AE81" s="719"/>
      <c r="AF81" s="720"/>
      <c r="AG81" s="721"/>
      <c r="AH81" s="722"/>
      <c r="AI81" s="721"/>
      <c r="AJ81" s="722"/>
    </row>
    <row r="82" spans="1:39" s="90" customFormat="1" ht="81.75" customHeight="1" thickBot="1" x14ac:dyDescent="0.25">
      <c r="A82" s="1164"/>
      <c r="B82" s="1164"/>
      <c r="C82" s="1165"/>
      <c r="D82" s="1166"/>
      <c r="E82" s="1166"/>
      <c r="F82" s="1166"/>
      <c r="G82" s="1166"/>
      <c r="H82" s="1166"/>
      <c r="I82" s="1166"/>
      <c r="J82" s="1149"/>
      <c r="K82" s="1149"/>
      <c r="L82" s="1149"/>
      <c r="M82" s="1149"/>
      <c r="N82" s="1149"/>
      <c r="O82" s="530"/>
      <c r="P82" s="530"/>
      <c r="Q82" s="530"/>
      <c r="R82" s="718"/>
      <c r="S82" s="718"/>
      <c r="T82" s="718"/>
      <c r="U82" s="718"/>
      <c r="V82" s="718"/>
      <c r="W82" s="718"/>
      <c r="X82" s="718"/>
      <c r="Y82" s="530"/>
      <c r="Z82" s="530"/>
      <c r="AA82" s="530"/>
      <c r="AB82" s="530"/>
      <c r="AC82" s="530"/>
      <c r="AD82" s="530"/>
      <c r="AE82" s="720"/>
      <c r="AF82" s="720"/>
      <c r="AG82" s="722"/>
      <c r="AH82" s="722"/>
      <c r="AI82" s="722"/>
      <c r="AJ82" s="722"/>
    </row>
    <row r="83" spans="1:39" s="90" customFormat="1" ht="75.75" customHeight="1" thickBot="1" x14ac:dyDescent="0.25">
      <c r="A83" s="1164"/>
      <c r="B83" s="1164"/>
      <c r="C83" s="1165"/>
      <c r="D83" s="1166"/>
      <c r="E83" s="1166"/>
      <c r="F83" s="1166"/>
      <c r="G83" s="1166"/>
      <c r="H83" s="1166"/>
      <c r="I83" s="1166"/>
      <c r="J83" s="723" t="s">
        <v>250</v>
      </c>
      <c r="K83" s="1150" t="s">
        <v>251</v>
      </c>
      <c r="L83" s="1150"/>
      <c r="M83" s="724" t="s">
        <v>250</v>
      </c>
      <c r="N83" s="725" t="s">
        <v>251</v>
      </c>
      <c r="O83" s="530"/>
      <c r="P83" s="530"/>
      <c r="Q83" s="530"/>
      <c r="R83" s="718"/>
      <c r="S83" s="718"/>
      <c r="T83" s="718"/>
      <c r="U83" s="718"/>
      <c r="V83" s="718"/>
      <c r="W83" s="718"/>
      <c r="X83" s="718"/>
      <c r="Y83" s="530"/>
      <c r="Z83" s="530"/>
      <c r="AA83" s="530"/>
      <c r="AB83" s="530"/>
      <c r="AC83" s="530"/>
      <c r="AD83" s="530"/>
      <c r="AE83" s="726"/>
      <c r="AF83" s="726"/>
      <c r="AG83" s="726"/>
      <c r="AH83" s="726"/>
      <c r="AI83" s="726"/>
      <c r="AJ83" s="726"/>
    </row>
    <row r="84" spans="1:39" s="90" customFormat="1" ht="243" customHeight="1" x14ac:dyDescent="0.2">
      <c r="A84" s="1151" t="s">
        <v>252</v>
      </c>
      <c r="B84" s="1151"/>
      <c r="C84" s="727" t="s">
        <v>253</v>
      </c>
      <c r="D84" s="1146" t="s">
        <v>254</v>
      </c>
      <c r="E84" s="1146"/>
      <c r="F84" s="1146"/>
      <c r="G84" s="1146"/>
      <c r="H84" s="1146"/>
      <c r="I84" s="1146"/>
      <c r="J84" s="728">
        <v>35</v>
      </c>
      <c r="K84" s="1152"/>
      <c r="L84" s="1153"/>
      <c r="M84" s="729">
        <f t="shared" ref="M84:M89" si="6">C84*J84</f>
        <v>595</v>
      </c>
      <c r="N84" s="427"/>
      <c r="O84" s="730"/>
      <c r="P84" s="730"/>
      <c r="Q84" s="730"/>
      <c r="R84" s="718"/>
      <c r="S84" s="718"/>
      <c r="T84" s="718"/>
      <c r="U84" s="731"/>
      <c r="V84" s="731"/>
      <c r="W84" s="732"/>
      <c r="X84" s="732"/>
      <c r="Y84" s="733"/>
      <c r="Z84" s="733"/>
      <c r="AA84" s="733"/>
      <c r="AB84" s="733"/>
      <c r="AC84" s="733"/>
      <c r="AD84" s="733"/>
      <c r="AE84" s="734"/>
      <c r="AF84" s="734"/>
      <c r="AG84" s="735"/>
      <c r="AH84" s="736"/>
      <c r="AI84" s="736"/>
      <c r="AJ84" s="736"/>
      <c r="AK84" s="726"/>
      <c r="AL84" s="726"/>
    </row>
    <row r="85" spans="1:39" s="90" customFormat="1" ht="140.25" customHeight="1" x14ac:dyDescent="0.2">
      <c r="A85" s="1154" t="s">
        <v>255</v>
      </c>
      <c r="B85" s="1154"/>
      <c r="C85" s="737" t="s">
        <v>191</v>
      </c>
      <c r="D85" s="1155" t="s">
        <v>172</v>
      </c>
      <c r="E85" s="1156"/>
      <c r="F85" s="1156"/>
      <c r="G85" s="1156"/>
      <c r="H85" s="1156"/>
      <c r="I85" s="1157"/>
      <c r="J85" s="738">
        <v>35</v>
      </c>
      <c r="K85" s="1144"/>
      <c r="L85" s="1145"/>
      <c r="M85" s="739">
        <f t="shared" si="6"/>
        <v>35</v>
      </c>
      <c r="N85" s="222"/>
      <c r="O85" s="730"/>
      <c r="P85" s="730"/>
      <c r="Q85" s="730"/>
      <c r="R85" s="718"/>
      <c r="S85" s="718"/>
      <c r="T85" s="718"/>
      <c r="U85" s="731"/>
      <c r="V85" s="731"/>
      <c r="W85" s="732"/>
      <c r="X85" s="732"/>
      <c r="Y85" s="733"/>
      <c r="Z85" s="733"/>
      <c r="AA85" s="733"/>
      <c r="AB85" s="733"/>
      <c r="AC85" s="733"/>
      <c r="AD85" s="733"/>
      <c r="AE85" s="734"/>
      <c r="AF85" s="734"/>
      <c r="AG85" s="735"/>
      <c r="AH85" s="736"/>
      <c r="AI85" s="736"/>
      <c r="AJ85" s="736"/>
      <c r="AK85" s="726"/>
      <c r="AL85" s="726"/>
    </row>
    <row r="86" spans="1:39" s="90" customFormat="1" ht="109.5" customHeight="1" thickBot="1" x14ac:dyDescent="0.25">
      <c r="A86" s="1154"/>
      <c r="B86" s="1154"/>
      <c r="C86" s="737" t="s">
        <v>191</v>
      </c>
      <c r="D86" s="1158" t="s">
        <v>256</v>
      </c>
      <c r="E86" s="1158"/>
      <c r="F86" s="1158"/>
      <c r="G86" s="1158"/>
      <c r="H86" s="1158"/>
      <c r="I86" s="1158"/>
      <c r="J86" s="738">
        <v>35</v>
      </c>
      <c r="K86" s="1144"/>
      <c r="L86" s="1145"/>
      <c r="M86" s="740">
        <f t="shared" si="6"/>
        <v>35</v>
      </c>
      <c r="N86" s="222"/>
      <c r="O86" s="730"/>
      <c r="P86" s="730"/>
      <c r="Q86" s="730"/>
      <c r="R86" s="718"/>
      <c r="S86" s="718"/>
      <c r="T86" s="718"/>
      <c r="U86" s="731"/>
      <c r="V86" s="731"/>
      <c r="W86" s="732"/>
      <c r="X86" s="732"/>
      <c r="Y86" s="733"/>
      <c r="Z86" s="733"/>
      <c r="AA86" s="733"/>
      <c r="AB86" s="733"/>
      <c r="AC86" s="733"/>
      <c r="AD86" s="733"/>
      <c r="AE86" s="734"/>
      <c r="AF86" s="734"/>
      <c r="AG86" s="735"/>
      <c r="AH86" s="736"/>
      <c r="AI86" s="736"/>
      <c r="AJ86" s="736"/>
      <c r="AK86" s="726"/>
      <c r="AL86" s="726"/>
    </row>
    <row r="87" spans="1:39" s="90" customFormat="1" ht="192" customHeight="1" thickBot="1" x14ac:dyDescent="0.25">
      <c r="A87" s="1154"/>
      <c r="B87" s="1154"/>
      <c r="C87" s="737" t="s">
        <v>191</v>
      </c>
      <c r="D87" s="1143" t="s">
        <v>211</v>
      </c>
      <c r="E87" s="1143"/>
      <c r="F87" s="1143"/>
      <c r="G87" s="1143"/>
      <c r="H87" s="1143"/>
      <c r="I87" s="1143"/>
      <c r="J87" s="738">
        <v>35</v>
      </c>
      <c r="K87" s="1144"/>
      <c r="L87" s="1145"/>
      <c r="M87" s="729">
        <f t="shared" si="6"/>
        <v>35</v>
      </c>
      <c r="N87" s="222"/>
      <c r="O87" s="730"/>
      <c r="P87" s="730"/>
      <c r="Q87" s="730"/>
      <c r="R87" s="718"/>
      <c r="S87" s="718"/>
      <c r="T87" s="718"/>
      <c r="U87" s="731"/>
      <c r="V87" s="731"/>
      <c r="W87" s="732"/>
      <c r="X87" s="732"/>
      <c r="Y87" s="733"/>
      <c r="Z87" s="733"/>
      <c r="AA87" s="733"/>
      <c r="AB87" s="733"/>
      <c r="AC87" s="733"/>
      <c r="AD87" s="733"/>
      <c r="AE87" s="734"/>
      <c r="AF87" s="734"/>
      <c r="AG87" s="735"/>
      <c r="AH87" s="736"/>
      <c r="AI87" s="736"/>
      <c r="AJ87" s="736"/>
      <c r="AK87" s="726"/>
      <c r="AL87" s="726"/>
    </row>
    <row r="88" spans="1:39" s="90" customFormat="1" ht="253.5" customHeight="1" x14ac:dyDescent="0.2">
      <c r="A88" s="1154"/>
      <c r="B88" s="1154"/>
      <c r="C88" s="737" t="s">
        <v>191</v>
      </c>
      <c r="D88" s="1146" t="s">
        <v>254</v>
      </c>
      <c r="E88" s="1146"/>
      <c r="F88" s="1146"/>
      <c r="G88" s="1146"/>
      <c r="H88" s="1146"/>
      <c r="I88" s="1146"/>
      <c r="J88" s="738">
        <v>35</v>
      </c>
      <c r="K88" s="1144"/>
      <c r="L88" s="1145"/>
      <c r="M88" s="741">
        <f t="shared" si="6"/>
        <v>35</v>
      </c>
      <c r="N88" s="222"/>
      <c r="O88" s="730"/>
      <c r="P88" s="730"/>
      <c r="Q88" s="730"/>
      <c r="R88" s="731"/>
      <c r="S88" s="731"/>
      <c r="T88" s="731"/>
      <c r="U88" s="731"/>
      <c r="V88" s="731"/>
      <c r="W88" s="732"/>
      <c r="X88" s="732"/>
      <c r="Y88" s="733"/>
      <c r="Z88" s="733"/>
      <c r="AA88" s="733"/>
      <c r="AB88" s="733"/>
      <c r="AC88" s="733"/>
      <c r="AD88" s="733"/>
      <c r="AE88" s="734"/>
      <c r="AF88" s="734"/>
      <c r="AG88" s="735"/>
      <c r="AH88" s="736"/>
      <c r="AI88" s="736"/>
      <c r="AJ88" s="736"/>
      <c r="AK88" s="726"/>
      <c r="AL88" s="726"/>
    </row>
    <row r="89" spans="1:39" s="90" customFormat="1" ht="213" customHeight="1" thickBot="1" x14ac:dyDescent="0.25">
      <c r="A89" s="1147" t="s">
        <v>257</v>
      </c>
      <c r="B89" s="1147"/>
      <c r="C89" s="742" t="s">
        <v>258</v>
      </c>
      <c r="D89" s="1148" t="s">
        <v>259</v>
      </c>
      <c r="E89" s="1148"/>
      <c r="F89" s="1148"/>
      <c r="G89" s="1148"/>
      <c r="H89" s="1148"/>
      <c r="I89" s="1148"/>
      <c r="J89" s="738">
        <v>35</v>
      </c>
      <c r="K89" s="1144"/>
      <c r="L89" s="1145"/>
      <c r="M89" s="741">
        <f t="shared" si="6"/>
        <v>70</v>
      </c>
      <c r="N89" s="222"/>
      <c r="O89" s="743"/>
      <c r="P89" s="743"/>
      <c r="Q89" s="743"/>
      <c r="R89" s="744"/>
      <c r="S89" s="744"/>
      <c r="T89" s="744"/>
      <c r="U89" s="745"/>
      <c r="V89" s="745"/>
      <c r="W89" s="732"/>
      <c r="X89" s="732"/>
      <c r="Y89" s="733"/>
      <c r="Z89" s="733"/>
      <c r="AA89" s="733"/>
      <c r="AB89" s="733"/>
      <c r="AC89" s="733"/>
      <c r="AD89" s="733"/>
      <c r="AE89" s="734"/>
      <c r="AF89" s="734"/>
      <c r="AG89" s="735"/>
      <c r="AH89" s="736"/>
      <c r="AI89" s="736"/>
      <c r="AJ89" s="736"/>
      <c r="AK89" s="726"/>
      <c r="AL89" s="726"/>
    </row>
    <row r="90" spans="1:39" s="90" customFormat="1" ht="276" customHeight="1" thickBot="1" x14ac:dyDescent="0.25">
      <c r="A90" s="1135" t="s">
        <v>260</v>
      </c>
      <c r="B90" s="1135"/>
      <c r="C90" s="746" t="s">
        <v>261</v>
      </c>
      <c r="D90" s="1136" t="s">
        <v>254</v>
      </c>
      <c r="E90" s="1136"/>
      <c r="F90" s="1136"/>
      <c r="G90" s="1136"/>
      <c r="H90" s="1136"/>
      <c r="I90" s="1136"/>
      <c r="J90" s="738">
        <v>35</v>
      </c>
      <c r="K90" s="1137"/>
      <c r="L90" s="1138"/>
      <c r="M90" s="466">
        <f>2*J89</f>
        <v>70</v>
      </c>
      <c r="N90" s="747"/>
      <c r="O90" s="744"/>
      <c r="P90" s="744"/>
      <c r="Q90" s="744"/>
      <c r="R90" s="745"/>
      <c r="S90" s="745"/>
      <c r="T90" s="745"/>
      <c r="U90" s="745"/>
      <c r="V90" s="745"/>
      <c r="W90" s="732"/>
      <c r="X90" s="732"/>
      <c r="Y90" s="733"/>
      <c r="Z90" s="733"/>
      <c r="AA90" s="733"/>
      <c r="AB90" s="733"/>
      <c r="AC90" s="733"/>
      <c r="AD90" s="733"/>
      <c r="AE90" s="734"/>
      <c r="AF90" s="734"/>
      <c r="AG90" s="735"/>
      <c r="AH90" s="736"/>
      <c r="AI90" s="736"/>
      <c r="AJ90" s="736"/>
      <c r="AK90" s="726"/>
      <c r="AL90" s="726"/>
    </row>
    <row r="91" spans="1:39" s="90" customFormat="1" ht="84.75" customHeight="1" thickBot="1" x14ac:dyDescent="0.85">
      <c r="A91" s="1139" t="s">
        <v>262</v>
      </c>
      <c r="B91" s="1140"/>
      <c r="C91" s="748" t="s">
        <v>263</v>
      </c>
      <c r="D91" s="749"/>
      <c r="E91" s="749"/>
      <c r="F91" s="433"/>
      <c r="G91" s="433"/>
      <c r="H91" s="433"/>
      <c r="I91" s="433"/>
      <c r="J91" s="1141" t="s">
        <v>262</v>
      </c>
      <c r="K91" s="1141"/>
      <c r="L91" s="1141"/>
      <c r="M91" s="750">
        <f>SUM(M84:M90)</f>
        <v>875</v>
      </c>
      <c r="N91" s="751"/>
      <c r="O91" s="752"/>
      <c r="P91" s="752"/>
      <c r="Q91" s="752"/>
      <c r="R91" s="752"/>
      <c r="S91" s="752"/>
      <c r="T91" s="752"/>
      <c r="U91" s="752"/>
      <c r="V91" s="752"/>
      <c r="W91" s="752"/>
      <c r="X91" s="752"/>
      <c r="Y91" s="752"/>
      <c r="Z91" s="752"/>
      <c r="AA91" s="752"/>
      <c r="AB91" s="752"/>
      <c r="AC91" s="718"/>
      <c r="AD91" s="718"/>
      <c r="AE91" s="718"/>
      <c r="AF91" s="718"/>
      <c r="AG91" s="718"/>
      <c r="AH91" s="718"/>
      <c r="AI91" s="734"/>
      <c r="AJ91" s="734"/>
      <c r="AK91" s="726"/>
    </row>
    <row r="92" spans="1:39" s="90" customFormat="1" ht="24.95" customHeight="1" x14ac:dyDescent="0.4">
      <c r="A92" s="547"/>
      <c r="C92" s="548"/>
      <c r="D92" s="312"/>
      <c r="E92" s="549"/>
      <c r="F92" s="549"/>
      <c r="G92" s="300"/>
      <c r="H92" s="300"/>
      <c r="I92" s="300"/>
      <c r="J92" s="550"/>
      <c r="K92" s="550"/>
      <c r="L92" s="550"/>
      <c r="M92" s="550"/>
      <c r="N92" s="550"/>
      <c r="O92" s="551"/>
      <c r="P92" s="550"/>
      <c r="Q92" s="550"/>
      <c r="R92" s="550"/>
      <c r="S92" s="550"/>
      <c r="T92" s="550"/>
      <c r="U92" s="550"/>
      <c r="V92" s="550"/>
      <c r="W92" s="550"/>
      <c r="X92" s="550"/>
      <c r="Y92" s="550"/>
      <c r="Z92" s="550"/>
      <c r="AA92" s="550"/>
      <c r="AB92" s="550"/>
      <c r="AC92" s="550"/>
      <c r="AD92" s="550"/>
      <c r="AE92" s="550"/>
      <c r="AF92" s="550"/>
      <c r="AG92" s="550"/>
      <c r="AH92" s="550"/>
      <c r="AI92" s="550"/>
      <c r="AJ92" s="550"/>
      <c r="AK92" s="307"/>
      <c r="AL92" s="307"/>
    </row>
    <row r="93" spans="1:39" s="90" customFormat="1" ht="30.75" customHeight="1" x14ac:dyDescent="0.4">
      <c r="A93" s="311"/>
      <c r="B93" s="311"/>
      <c r="C93" s="1142"/>
      <c r="D93" s="1142"/>
      <c r="E93" s="1142"/>
      <c r="F93" s="1142"/>
      <c r="G93" s="1142"/>
      <c r="H93" s="1142"/>
      <c r="I93" s="1142"/>
      <c r="J93" s="1142"/>
      <c r="K93" s="302"/>
      <c r="L93" s="302"/>
      <c r="M93" s="302"/>
      <c r="N93" s="302"/>
      <c r="O93" s="551"/>
      <c r="P93" s="550"/>
      <c r="Q93" s="550"/>
      <c r="R93" s="550"/>
      <c r="S93" s="550"/>
      <c r="T93" s="550"/>
      <c r="U93" s="550"/>
      <c r="V93" s="550"/>
      <c r="W93" s="550"/>
      <c r="X93" s="550"/>
      <c r="Y93" s="550"/>
      <c r="Z93" s="550"/>
      <c r="AA93" s="550"/>
      <c r="AB93" s="550"/>
      <c r="AC93" s="550"/>
      <c r="AD93" s="550"/>
      <c r="AE93" s="550"/>
      <c r="AF93" s="550"/>
      <c r="AG93" s="550"/>
      <c r="AH93" s="550"/>
      <c r="AI93" s="550"/>
      <c r="AJ93" s="550"/>
    </row>
    <row r="94" spans="1:39" s="90" customFormat="1" ht="66.75" customHeight="1" x14ac:dyDescent="0.4">
      <c r="A94" s="311"/>
      <c r="B94" s="311"/>
      <c r="C94" s="1133" t="s">
        <v>264</v>
      </c>
      <c r="D94" s="1133"/>
      <c r="E94" s="1133"/>
      <c r="F94" s="1133"/>
      <c r="G94" s="1133"/>
      <c r="H94" s="1133"/>
      <c r="I94" s="1133"/>
      <c r="J94" s="1133"/>
      <c r="K94" s="302"/>
      <c r="L94" s="302"/>
      <c r="M94" s="302"/>
      <c r="N94" s="302"/>
      <c r="O94" s="553"/>
      <c r="P94" s="554"/>
      <c r="Q94" s="554"/>
      <c r="R94" s="554"/>
      <c r="S94" s="554"/>
      <c r="T94" s="554"/>
      <c r="U94" s="554"/>
      <c r="V94" s="554"/>
      <c r="W94" s="554"/>
      <c r="X94" s="554"/>
      <c r="Y94" s="554"/>
      <c r="Z94" s="554"/>
      <c r="AA94" s="554"/>
      <c r="AB94" s="554"/>
      <c r="AC94" s="554"/>
      <c r="AD94" s="554"/>
      <c r="AE94" s="554"/>
      <c r="AF94" s="554"/>
      <c r="AG94" s="554"/>
      <c r="AH94" s="554"/>
      <c r="AI94" s="554"/>
      <c r="AJ94" s="554"/>
    </row>
    <row r="95" spans="1:39" s="90" customFormat="1" ht="57.75" customHeight="1" x14ac:dyDescent="0.4">
      <c r="A95" s="311"/>
      <c r="B95" s="311"/>
      <c r="C95" s="753"/>
      <c r="D95" s="753"/>
      <c r="E95" s="753"/>
      <c r="F95" s="753"/>
      <c r="G95" s="753"/>
      <c r="H95" s="753"/>
      <c r="I95" s="753"/>
      <c r="J95" s="753"/>
      <c r="K95" s="302"/>
      <c r="L95" s="302"/>
      <c r="M95" s="302"/>
      <c r="N95" s="302"/>
      <c r="O95" s="553"/>
      <c r="P95" s="554"/>
      <c r="Q95" s="554"/>
      <c r="R95" s="554"/>
      <c r="S95" s="554"/>
      <c r="T95" s="554"/>
      <c r="U95" s="554"/>
      <c r="V95" s="554"/>
      <c r="W95" s="554"/>
      <c r="X95" s="554"/>
      <c r="Y95" s="554"/>
      <c r="Z95" s="554"/>
      <c r="AA95" s="554"/>
      <c r="AB95" s="554"/>
      <c r="AC95" s="554"/>
      <c r="AD95" s="554"/>
      <c r="AE95" s="554"/>
      <c r="AF95" s="554"/>
      <c r="AG95" s="554"/>
      <c r="AH95" s="554"/>
      <c r="AI95" s="554"/>
      <c r="AJ95" s="554"/>
    </row>
    <row r="96" spans="1:39" s="90" customFormat="1" ht="68.25" customHeight="1" x14ac:dyDescent="0.8">
      <c r="A96" s="311"/>
      <c r="B96" s="311"/>
      <c r="D96" s="312"/>
      <c r="E96" s="312"/>
      <c r="F96" s="312"/>
      <c r="G96" s="308"/>
      <c r="H96" s="308"/>
      <c r="I96" s="308"/>
      <c r="J96" s="1134" t="s">
        <v>269</v>
      </c>
      <c r="K96" s="1134"/>
      <c r="L96" s="1134"/>
      <c r="M96" s="1134"/>
      <c r="N96" s="1134"/>
      <c r="O96" s="1134"/>
      <c r="P96" s="1134"/>
      <c r="Q96" s="1134"/>
      <c r="R96" s="1134"/>
      <c r="S96" s="1134"/>
      <c r="T96" s="1134"/>
      <c r="U96" s="1134"/>
      <c r="V96" s="1134"/>
      <c r="W96" s="1134"/>
      <c r="X96" s="1134"/>
      <c r="Y96" s="1134"/>
      <c r="Z96" s="1134"/>
      <c r="AA96" s="1134"/>
      <c r="AB96" s="1134"/>
      <c r="AC96" s="1134"/>
      <c r="AD96" s="1134"/>
      <c r="AE96" s="1134"/>
      <c r="AF96" s="1134"/>
      <c r="AG96" s="1134"/>
      <c r="AH96" s="1134"/>
      <c r="AI96" s="1134"/>
      <c r="AJ96" s="1134"/>
      <c r="AK96" s="1134"/>
      <c r="AL96" s="1134"/>
      <c r="AM96" s="313"/>
    </row>
    <row r="97" spans="1:39" s="90" customFormat="1" ht="62.25" customHeight="1" x14ac:dyDescent="0.5">
      <c r="A97" s="311"/>
      <c r="B97" s="311"/>
      <c r="D97" s="312"/>
      <c r="E97" s="312"/>
      <c r="F97" s="312"/>
      <c r="G97" s="308"/>
      <c r="H97" s="308"/>
      <c r="I97" s="308"/>
      <c r="J97" s="754"/>
      <c r="K97" s="754"/>
      <c r="L97" s="754"/>
      <c r="M97" s="754"/>
      <c r="N97" s="754"/>
      <c r="O97" s="754"/>
      <c r="P97" s="754"/>
      <c r="Q97" s="754"/>
      <c r="R97" s="754"/>
      <c r="S97" s="754"/>
      <c r="T97" s="754"/>
      <c r="U97" s="754"/>
      <c r="V97" s="754"/>
      <c r="W97" s="754"/>
      <c r="X97" s="754"/>
      <c r="Y97" s="754"/>
      <c r="Z97" s="754"/>
      <c r="AA97" s="754"/>
      <c r="AB97" s="754"/>
      <c r="AC97" s="754"/>
      <c r="AD97" s="754"/>
      <c r="AE97" s="754"/>
      <c r="AF97" s="754"/>
      <c r="AG97" s="754"/>
      <c r="AH97" s="754"/>
      <c r="AI97" s="754"/>
      <c r="AJ97" s="754"/>
      <c r="AK97" s="754"/>
      <c r="AL97" s="754"/>
      <c r="AM97" s="313"/>
    </row>
    <row r="98" spans="1:39" s="755" customFormat="1" ht="102" customHeight="1" x14ac:dyDescent="0.25">
      <c r="B98" s="917" t="s">
        <v>265</v>
      </c>
      <c r="C98" s="917"/>
      <c r="D98" s="917"/>
      <c r="E98" s="917"/>
      <c r="F98" s="917"/>
      <c r="H98" s="756"/>
      <c r="J98" s="324" t="s">
        <v>138</v>
      </c>
      <c r="K98" s="757"/>
      <c r="M98" s="758"/>
      <c r="N98" s="758"/>
      <c r="O98" s="758"/>
      <c r="P98" s="918" t="s">
        <v>139</v>
      </c>
      <c r="Q98" s="918"/>
      <c r="R98" s="918"/>
      <c r="S98" s="918"/>
      <c r="T98" s="918"/>
      <c r="U98" s="918"/>
      <c r="V98" s="918"/>
      <c r="W98" s="918"/>
      <c r="X98" s="918"/>
      <c r="Y98" s="918"/>
      <c r="Z98" s="758"/>
      <c r="AA98" s="759"/>
      <c r="AB98" s="756"/>
      <c r="AC98" s="757"/>
      <c r="AD98" s="757"/>
      <c r="AE98" s="760"/>
      <c r="AG98" s="757"/>
      <c r="AH98" s="761" t="s">
        <v>140</v>
      </c>
      <c r="AI98" s="762"/>
    </row>
    <row r="99" spans="1:39" ht="50.25" customHeight="1" x14ac:dyDescent="0.2"/>
    <row r="100" spans="1:39" ht="24.95" customHeight="1" x14ac:dyDescent="0.2"/>
    <row r="101" spans="1:39" ht="24.95" customHeight="1" x14ac:dyDescent="0.2"/>
    <row r="102" spans="1:39" ht="14.25" customHeight="1" x14ac:dyDescent="0.2"/>
    <row r="103" spans="1:39" ht="18" customHeight="1" x14ac:dyDescent="0.2"/>
  </sheetData>
  <mergeCells count="186">
    <mergeCell ref="E7:J7"/>
    <mergeCell ref="L7:Z7"/>
    <mergeCell ref="AG7:AM7"/>
    <mergeCell ref="B8:C8"/>
    <mergeCell ref="E8:I8"/>
    <mergeCell ref="L8:V8"/>
    <mergeCell ref="A1:AM1"/>
    <mergeCell ref="A3:AM3"/>
    <mergeCell ref="A4:AM4"/>
    <mergeCell ref="B5:C5"/>
    <mergeCell ref="E5:AB5"/>
    <mergeCell ref="B6:D6"/>
    <mergeCell ref="AG6:AM6"/>
    <mergeCell ref="L9:Z9"/>
    <mergeCell ref="AG9:AN9"/>
    <mergeCell ref="L10:S10"/>
    <mergeCell ref="AG10:AM10"/>
    <mergeCell ref="A13:A19"/>
    <mergeCell ref="B13:D19"/>
    <mergeCell ref="E13:L19"/>
    <mergeCell ref="M13:N15"/>
    <mergeCell ref="O13:V15"/>
    <mergeCell ref="W13:W19"/>
    <mergeCell ref="X13:AE15"/>
    <mergeCell ref="AF13:AM13"/>
    <mergeCell ref="AF14:AM14"/>
    <mergeCell ref="AF15:AM15"/>
    <mergeCell ref="M16:M19"/>
    <mergeCell ref="N16:N19"/>
    <mergeCell ref="O16:O19"/>
    <mergeCell ref="P16:V16"/>
    <mergeCell ref="X16:X19"/>
    <mergeCell ref="Y16:Y19"/>
    <mergeCell ref="AJ18:AJ19"/>
    <mergeCell ref="AK18:AM18"/>
    <mergeCell ref="B20:D20"/>
    <mergeCell ref="E20:L20"/>
    <mergeCell ref="A21:AM21"/>
    <mergeCell ref="A22:AM22"/>
    <mergeCell ref="AF16:AI16"/>
    <mergeCell ref="AJ16:AM16"/>
    <mergeCell ref="P17:Q18"/>
    <mergeCell ref="R17:S18"/>
    <mergeCell ref="T17:U18"/>
    <mergeCell ref="V17:V19"/>
    <mergeCell ref="AF17:AI17"/>
    <mergeCell ref="AJ17:AM17"/>
    <mergeCell ref="AF18:AF19"/>
    <mergeCell ref="AG18:AI18"/>
    <mergeCell ref="Z16:Z19"/>
    <mergeCell ref="AA16:AA19"/>
    <mergeCell ref="AB16:AB19"/>
    <mergeCell ref="AC16:AC19"/>
    <mergeCell ref="AD16:AD19"/>
    <mergeCell ref="AE16:AE19"/>
    <mergeCell ref="A26:L26"/>
    <mergeCell ref="A27:AM27"/>
    <mergeCell ref="B28:D28"/>
    <mergeCell ref="E28:L28"/>
    <mergeCell ref="B29:D29"/>
    <mergeCell ref="E29:L29"/>
    <mergeCell ref="B23:D23"/>
    <mergeCell ref="E23:L23"/>
    <mergeCell ref="B24:D24"/>
    <mergeCell ref="E24:L24"/>
    <mergeCell ref="B25:D25"/>
    <mergeCell ref="E25:L25"/>
    <mergeCell ref="B34:D34"/>
    <mergeCell ref="E34:L34"/>
    <mergeCell ref="B35:D35"/>
    <mergeCell ref="E35:L35"/>
    <mergeCell ref="A36:L36"/>
    <mergeCell ref="A37:AM37"/>
    <mergeCell ref="A30:L30"/>
    <mergeCell ref="A31:AM31"/>
    <mergeCell ref="B32:D32"/>
    <mergeCell ref="E32:L32"/>
    <mergeCell ref="B33:D33"/>
    <mergeCell ref="E33:L33"/>
    <mergeCell ref="B42:D42"/>
    <mergeCell ref="E42:L42"/>
    <mergeCell ref="A43:L43"/>
    <mergeCell ref="A44:AM44"/>
    <mergeCell ref="A45:AN45"/>
    <mergeCell ref="B46:D46"/>
    <mergeCell ref="E46:L46"/>
    <mergeCell ref="B38:D38"/>
    <mergeCell ref="E38:L38"/>
    <mergeCell ref="B39:D39"/>
    <mergeCell ref="E39:L39"/>
    <mergeCell ref="A40:L40"/>
    <mergeCell ref="A41:AM41"/>
    <mergeCell ref="B51:D51"/>
    <mergeCell ref="E51:L51"/>
    <mergeCell ref="B52:D52"/>
    <mergeCell ref="E52:L52"/>
    <mergeCell ref="B53:D53"/>
    <mergeCell ref="E53:L53"/>
    <mergeCell ref="B47:D47"/>
    <mergeCell ref="E47:L47"/>
    <mergeCell ref="A48:AM48"/>
    <mergeCell ref="B49:D49"/>
    <mergeCell ref="E49:L49"/>
    <mergeCell ref="B50:D50"/>
    <mergeCell ref="E50:L50"/>
    <mergeCell ref="A57:L57"/>
    <mergeCell ref="A58:AM58"/>
    <mergeCell ref="B59:D59"/>
    <mergeCell ref="E59:L59"/>
    <mergeCell ref="B60:C60"/>
    <mergeCell ref="E60:L60"/>
    <mergeCell ref="B54:D54"/>
    <mergeCell ref="E54:L54"/>
    <mergeCell ref="B55:D55"/>
    <mergeCell ref="E55:L55"/>
    <mergeCell ref="B56:D56"/>
    <mergeCell ref="E56:L56"/>
    <mergeCell ref="B68:F68"/>
    <mergeCell ref="M68:W68"/>
    <mergeCell ref="M69:W69"/>
    <mergeCell ref="M70:W70"/>
    <mergeCell ref="B73:L73"/>
    <mergeCell ref="O73:AM73"/>
    <mergeCell ref="A61:L61"/>
    <mergeCell ref="A62:L62"/>
    <mergeCell ref="J63:L70"/>
    <mergeCell ref="M63:W63"/>
    <mergeCell ref="M64:W64"/>
    <mergeCell ref="M65:W65"/>
    <mergeCell ref="B66:C66"/>
    <mergeCell ref="M66:W66"/>
    <mergeCell ref="B67:C67"/>
    <mergeCell ref="M67:W67"/>
    <mergeCell ref="AF77:AK77"/>
    <mergeCell ref="B78:C78"/>
    <mergeCell ref="D78:F78"/>
    <mergeCell ref="G78:I78"/>
    <mergeCell ref="J78:L78"/>
    <mergeCell ref="O78:AE78"/>
    <mergeCell ref="AF78:AK78"/>
    <mergeCell ref="A75:L75"/>
    <mergeCell ref="N75:AK75"/>
    <mergeCell ref="A76:L76"/>
    <mergeCell ref="O76:AE76"/>
    <mergeCell ref="AF76:AK76"/>
    <mergeCell ref="B77:C77"/>
    <mergeCell ref="D77:F77"/>
    <mergeCell ref="G77:I77"/>
    <mergeCell ref="J77:L77"/>
    <mergeCell ref="O77:AE77"/>
    <mergeCell ref="B79:C79"/>
    <mergeCell ref="D79:F79"/>
    <mergeCell ref="G79:I79"/>
    <mergeCell ref="J79:L79"/>
    <mergeCell ref="B80:L80"/>
    <mergeCell ref="A81:B83"/>
    <mergeCell ref="C81:C83"/>
    <mergeCell ref="D81:I83"/>
    <mergeCell ref="J81:L82"/>
    <mergeCell ref="D87:I87"/>
    <mergeCell ref="K87:L87"/>
    <mergeCell ref="D88:I88"/>
    <mergeCell ref="K88:L88"/>
    <mergeCell ref="A89:B89"/>
    <mergeCell ref="D89:I89"/>
    <mergeCell ref="K89:L89"/>
    <mergeCell ref="M81:N82"/>
    <mergeCell ref="K83:L83"/>
    <mergeCell ref="A84:B84"/>
    <mergeCell ref="D84:I84"/>
    <mergeCell ref="K84:L84"/>
    <mergeCell ref="A85:B88"/>
    <mergeCell ref="D85:I85"/>
    <mergeCell ref="K85:L85"/>
    <mergeCell ref="D86:I86"/>
    <mergeCell ref="K86:L86"/>
    <mergeCell ref="C94:J94"/>
    <mergeCell ref="J96:AL96"/>
    <mergeCell ref="B98:F98"/>
    <mergeCell ref="P98:Y98"/>
    <mergeCell ref="A90:B90"/>
    <mergeCell ref="D90:I90"/>
    <mergeCell ref="K90:L90"/>
    <mergeCell ref="A91:B91"/>
    <mergeCell ref="J91:L91"/>
    <mergeCell ref="C93:J93"/>
  </mergeCells>
  <pageMargins left="0.78740157480314965" right="0.19685039370078741" top="0.39370078740157483" bottom="0.39370078740157483" header="0.51181102362204722" footer="0.51181102362204722"/>
  <pageSetup paperSize="9" scale="15" fitToHeight="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 к бак</vt:lpstr>
      <vt:lpstr>3 к бак</vt:lpstr>
      <vt:lpstr>4 к бак</vt:lpstr>
      <vt:lpstr>'4 к бак'!Print_Area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2020-06-03T18:25:02Z</dcterms:modified>
</cp:coreProperties>
</file>