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ОПП 1 к" sheetId="3" r:id="rId1"/>
    <sheet name="ОНП 1к" sheetId="4" r:id="rId2"/>
    <sheet name="ОНП 2 к" sheetId="5" r:id="rId3"/>
    <sheet name="ОПП_2 к" sheetId="2" r:id="rId4"/>
  </sheets>
  <definedNames>
    <definedName name="_xlnm.Print_Area" localSheetId="2">'ОНП 2 к'!$A$1:$BE$85</definedName>
  </definedNames>
  <calcPr calcId="152511"/>
</workbook>
</file>

<file path=xl/calcChain.xml><?xml version="1.0" encoding="utf-8"?>
<calcChain xmlns="http://schemas.openxmlformats.org/spreadsheetml/2006/main">
  <c r="AO48" i="5" l="1"/>
  <c r="AO36" i="5"/>
  <c r="AO32" i="5"/>
  <c r="AO31" i="5"/>
  <c r="AO25" i="5"/>
  <c r="AN48" i="5"/>
  <c r="AH48" i="5"/>
  <c r="AG44" i="5"/>
  <c r="AG36" i="5"/>
  <c r="AF23" i="5" l="1"/>
  <c r="AO23" i="5" s="1"/>
  <c r="AG23" i="5"/>
  <c r="AG25" i="5" s="1"/>
  <c r="AG32" i="5" s="1"/>
  <c r="AX23" i="5"/>
  <c r="AF24" i="5"/>
  <c r="AO24" i="5" s="1"/>
  <c r="AG24" i="5"/>
  <c r="AX24" i="5"/>
  <c r="AE25" i="5"/>
  <c r="AF25" i="5"/>
  <c r="AH25" i="5"/>
  <c r="AJ25" i="5"/>
  <c r="AP25" i="5"/>
  <c r="AR25" i="5"/>
  <c r="AU25" i="5"/>
  <c r="AX25" i="5"/>
  <c r="AY25" i="5"/>
  <c r="BA25" i="5"/>
  <c r="AF27" i="5"/>
  <c r="AG27" i="5"/>
  <c r="AO27" i="5"/>
  <c r="AX27" i="5"/>
  <c r="AF28" i="5"/>
  <c r="AG28" i="5"/>
  <c r="AO28" i="5"/>
  <c r="AX28" i="5"/>
  <c r="AF30" i="5"/>
  <c r="AO30" i="5" s="1"/>
  <c r="AE31" i="5"/>
  <c r="AE32" i="5" s="1"/>
  <c r="AE50" i="5" s="1"/>
  <c r="AF31" i="5"/>
  <c r="AG31" i="5"/>
  <c r="AH31" i="5"/>
  <c r="AJ31" i="5"/>
  <c r="AJ32" i="5" s="1"/>
  <c r="AJ50" i="5" s="1"/>
  <c r="AQ31" i="5"/>
  <c r="AR31" i="5"/>
  <c r="AX31" i="5"/>
  <c r="AY31" i="5"/>
  <c r="AY32" i="5" s="1"/>
  <c r="AY50" i="5" s="1"/>
  <c r="AZ31" i="5"/>
  <c r="AF32" i="5"/>
  <c r="AH32" i="5"/>
  <c r="AP32" i="5"/>
  <c r="AQ32" i="5"/>
  <c r="AR32" i="5"/>
  <c r="AU32" i="5"/>
  <c r="AX32" i="5"/>
  <c r="AZ32" i="5"/>
  <c r="BA32" i="5"/>
  <c r="AF36" i="5"/>
  <c r="AO49" i="5" s="1"/>
  <c r="AO50" i="5" s="1"/>
  <c r="AX36" i="5"/>
  <c r="AF37" i="5"/>
  <c r="AO37" i="5" s="1"/>
  <c r="AG37" i="5"/>
  <c r="AX37" i="5"/>
  <c r="AF39" i="5"/>
  <c r="AO39" i="5" s="1"/>
  <c r="AF40" i="5"/>
  <c r="AO40" i="5"/>
  <c r="AF42" i="5"/>
  <c r="AO42" i="5" s="1"/>
  <c r="AG42" i="5"/>
  <c r="AX42" i="5"/>
  <c r="AF43" i="5"/>
  <c r="AH43" i="5"/>
  <c r="AI43" i="5"/>
  <c r="AG43" i="5" s="1"/>
  <c r="AO43" i="5" s="1"/>
  <c r="AJ43" i="5"/>
  <c r="AJ44" i="5" s="1"/>
  <c r="AK43" i="5"/>
  <c r="AN43" i="5"/>
  <c r="AQ43" i="5"/>
  <c r="AQ44" i="5" s="1"/>
  <c r="AX52" i="5" s="1"/>
  <c r="AR43" i="5"/>
  <c r="AU43" i="5"/>
  <c r="AX43" i="5"/>
  <c r="AX44" i="5" s="1"/>
  <c r="AY43" i="5"/>
  <c r="AY44" i="5" s="1"/>
  <c r="AZ43" i="5"/>
  <c r="AF44" i="5"/>
  <c r="AH44" i="5"/>
  <c r="AK44" i="5"/>
  <c r="AN44" i="5"/>
  <c r="AR44" i="5"/>
  <c r="AU44" i="5"/>
  <c r="AZ44" i="5"/>
  <c r="AO46" i="5"/>
  <c r="AO47" i="5"/>
  <c r="AE48" i="5"/>
  <c r="AF48" i="5"/>
  <c r="AG48" i="5"/>
  <c r="AI48" i="5"/>
  <c r="AJ48" i="5"/>
  <c r="AK48" i="5"/>
  <c r="AL48" i="5"/>
  <c r="AM48" i="5"/>
  <c r="AP48" i="5"/>
  <c r="AQ48" i="5"/>
  <c r="AR48" i="5"/>
  <c r="AT48" i="5"/>
  <c r="AU48" i="5"/>
  <c r="AX48" i="5"/>
  <c r="AY48" i="5"/>
  <c r="AZ48" i="5"/>
  <c r="BA48" i="5"/>
  <c r="AE49" i="5"/>
  <c r="AF49" i="5"/>
  <c r="AG49" i="5"/>
  <c r="AH49" i="5"/>
  <c r="AI49" i="5"/>
  <c r="AJ49" i="5"/>
  <c r="AK49" i="5"/>
  <c r="AL49" i="5"/>
  <c r="AM49" i="5"/>
  <c r="AN49" i="5"/>
  <c r="AP49" i="5"/>
  <c r="AQ49" i="5"/>
  <c r="AR49" i="5"/>
  <c r="AT49" i="5"/>
  <c r="AU49" i="5"/>
  <c r="AX49" i="5"/>
  <c r="AY49" i="5"/>
  <c r="AZ49" i="5"/>
  <c r="BA49" i="5"/>
  <c r="AF50" i="5"/>
  <c r="AH50" i="5"/>
  <c r="AI50" i="5"/>
  <c r="AK50" i="5"/>
  <c r="AL50" i="5"/>
  <c r="AM50" i="5"/>
  <c r="AN50" i="5"/>
  <c r="AP50" i="5"/>
  <c r="AQ50" i="5"/>
  <c r="AR50" i="5"/>
  <c r="AR53" i="5" s="1"/>
  <c r="AT50" i="5"/>
  <c r="AU50" i="5"/>
  <c r="AX50" i="5"/>
  <c r="AZ50" i="5"/>
  <c r="BA50" i="5"/>
  <c r="AP51" i="5"/>
  <c r="AX51" i="5"/>
  <c r="AQ52" i="5"/>
  <c r="AX53" i="5"/>
  <c r="AT55" i="5"/>
  <c r="AU56" i="5"/>
  <c r="AX56" i="5"/>
  <c r="K25" i="4"/>
  <c r="T25" i="4" s="1"/>
  <c r="T30" i="4" s="1"/>
  <c r="L25" i="4"/>
  <c r="AC25" i="4"/>
  <c r="K26" i="4"/>
  <c r="T26" i="4" s="1"/>
  <c r="L26" i="4"/>
  <c r="AC26" i="4"/>
  <c r="K27" i="4"/>
  <c r="T27" i="4" s="1"/>
  <c r="L27" i="4"/>
  <c r="AC27" i="4"/>
  <c r="K28" i="4"/>
  <c r="T28" i="4" s="1"/>
  <c r="L28" i="4"/>
  <c r="AC28" i="4"/>
  <c r="AG28" i="4"/>
  <c r="AG30" i="4" s="1"/>
  <c r="AG42" i="4" s="1"/>
  <c r="AG67" i="4" s="1"/>
  <c r="K29" i="4"/>
  <c r="L29" i="4"/>
  <c r="T29" i="4" s="1"/>
  <c r="AC29" i="4"/>
  <c r="AC30" i="4" s="1"/>
  <c r="AC42" i="4" s="1"/>
  <c r="AC67" i="4" s="1"/>
  <c r="J30" i="4"/>
  <c r="L30" i="4"/>
  <c r="M30" i="4"/>
  <c r="M42" i="4" s="1"/>
  <c r="O30" i="4"/>
  <c r="V30" i="4"/>
  <c r="W30" i="4"/>
  <c r="AB30" i="4"/>
  <c r="AD30" i="4"/>
  <c r="AE30" i="4"/>
  <c r="AE42" i="4" s="1"/>
  <c r="AE67" i="4" s="1"/>
  <c r="AI30" i="4"/>
  <c r="K32" i="4"/>
  <c r="T32" i="4" s="1"/>
  <c r="L32" i="4"/>
  <c r="L41" i="4" s="1"/>
  <c r="L42" i="4" s="1"/>
  <c r="L67" i="4" s="1"/>
  <c r="AC32" i="4"/>
  <c r="K33" i="4"/>
  <c r="T33" i="4"/>
  <c r="K34" i="4"/>
  <c r="L34" i="4"/>
  <c r="T34" i="4"/>
  <c r="AC34" i="4"/>
  <c r="K35" i="4"/>
  <c r="L35" i="4"/>
  <c r="T35" i="4"/>
  <c r="AG35" i="4"/>
  <c r="K36" i="4"/>
  <c r="T36" i="4"/>
  <c r="K37" i="4"/>
  <c r="T37" i="4" s="1"/>
  <c r="L37" i="4"/>
  <c r="AC37" i="4"/>
  <c r="K39" i="4"/>
  <c r="T39" i="4" s="1"/>
  <c r="L39" i="4"/>
  <c r="AC39" i="4"/>
  <c r="K40" i="4"/>
  <c r="T40" i="4" s="1"/>
  <c r="L40" i="4"/>
  <c r="AG40" i="4"/>
  <c r="J41" i="4"/>
  <c r="K41" i="4"/>
  <c r="M41" i="4"/>
  <c r="O41" i="4"/>
  <c r="Q41" i="4"/>
  <c r="U41" i="4"/>
  <c r="U42" i="4" s="1"/>
  <c r="V41" i="4"/>
  <c r="W41" i="4"/>
  <c r="W42" i="4" s="1"/>
  <c r="X41" i="4"/>
  <c r="Z41" i="4"/>
  <c r="Z42" i="4" s="1"/>
  <c r="AC41" i="4"/>
  <c r="AD41" i="4"/>
  <c r="AE41" i="4"/>
  <c r="AF41" i="4"/>
  <c r="AG41" i="4"/>
  <c r="AH41" i="4"/>
  <c r="AI41" i="4"/>
  <c r="J42" i="4"/>
  <c r="O42" i="4"/>
  <c r="Q42" i="4"/>
  <c r="V42" i="4"/>
  <c r="X42" i="4"/>
  <c r="AB42" i="4"/>
  <c r="AD42" i="4"/>
  <c r="AF42" i="4"/>
  <c r="AH42" i="4"/>
  <c r="AI42" i="4"/>
  <c r="K46" i="4"/>
  <c r="L46" i="4"/>
  <c r="T46" i="4"/>
  <c r="AG46" i="4"/>
  <c r="J47" i="4"/>
  <c r="K47" i="4"/>
  <c r="K48" i="4" s="1"/>
  <c r="L47" i="4"/>
  <c r="L48" i="4" s="1"/>
  <c r="M47" i="4"/>
  <c r="O47" i="4"/>
  <c r="Q47" i="4"/>
  <c r="Q48" i="4" s="1"/>
  <c r="T47" i="4"/>
  <c r="T48" i="4" s="1"/>
  <c r="U47" i="4"/>
  <c r="W47" i="4"/>
  <c r="Z47" i="4"/>
  <c r="Z48" i="4" s="1"/>
  <c r="AG47" i="4"/>
  <c r="AG48" i="4" s="1"/>
  <c r="AH47" i="4"/>
  <c r="AI47" i="4"/>
  <c r="AJ47" i="4"/>
  <c r="AJ48" i="4" s="1"/>
  <c r="J48" i="4"/>
  <c r="M48" i="4"/>
  <c r="O48" i="4"/>
  <c r="U48" i="4"/>
  <c r="W48" i="4"/>
  <c r="AH48" i="4"/>
  <c r="AI48" i="4"/>
  <c r="K50" i="4"/>
  <c r="L50" i="4"/>
  <c r="T50" i="4"/>
  <c r="AG50" i="4"/>
  <c r="J51" i="4"/>
  <c r="K51" i="4"/>
  <c r="L51" i="4"/>
  <c r="L52" i="4" s="1"/>
  <c r="M51" i="4"/>
  <c r="O51" i="4"/>
  <c r="Q51" i="4"/>
  <c r="T51" i="4"/>
  <c r="T52" i="4" s="1"/>
  <c r="U51" i="4"/>
  <c r="W51" i="4"/>
  <c r="AG51" i="4"/>
  <c r="AH51" i="4"/>
  <c r="AH52" i="4" s="1"/>
  <c r="AI51" i="4"/>
  <c r="AJ51" i="4"/>
  <c r="J52" i="4"/>
  <c r="K52" i="4"/>
  <c r="M52" i="4"/>
  <c r="O52" i="4"/>
  <c r="Q52" i="4"/>
  <c r="U52" i="4"/>
  <c r="W52" i="4"/>
  <c r="AG52" i="4"/>
  <c r="AI52" i="4"/>
  <c r="AJ52" i="4"/>
  <c r="K54" i="4"/>
  <c r="T54" i="4" s="1"/>
  <c r="L54" i="4"/>
  <c r="AG54" i="4"/>
  <c r="AG55" i="4" s="1"/>
  <c r="AG56" i="4" s="1"/>
  <c r="J55" i="4"/>
  <c r="L55" i="4"/>
  <c r="M55" i="4"/>
  <c r="O55" i="4"/>
  <c r="V55" i="4"/>
  <c r="W55" i="4"/>
  <c r="Z55" i="4"/>
  <c r="AH55" i="4"/>
  <c r="AI55" i="4"/>
  <c r="J56" i="4"/>
  <c r="L56" i="4"/>
  <c r="M56" i="4"/>
  <c r="O56" i="4"/>
  <c r="V56" i="4"/>
  <c r="W56" i="4"/>
  <c r="Z56" i="4"/>
  <c r="AH56" i="4"/>
  <c r="AI56" i="4"/>
  <c r="K58" i="4"/>
  <c r="T58" i="4" s="1"/>
  <c r="T59" i="4" s="1"/>
  <c r="T60" i="4" s="1"/>
  <c r="L58" i="4"/>
  <c r="AG58" i="4"/>
  <c r="AG59" i="4" s="1"/>
  <c r="AG60" i="4" s="1"/>
  <c r="J59" i="4"/>
  <c r="L59" i="4"/>
  <c r="M59" i="4"/>
  <c r="O59" i="4"/>
  <c r="U59" i="4"/>
  <c r="W59" i="4"/>
  <c r="Z59" i="4"/>
  <c r="AH59" i="4"/>
  <c r="AI59" i="4"/>
  <c r="J60" i="4"/>
  <c r="L60" i="4"/>
  <c r="M60" i="4"/>
  <c r="O60" i="4"/>
  <c r="U60" i="4"/>
  <c r="W60" i="4"/>
  <c r="Z60" i="4"/>
  <c r="AH60" i="4"/>
  <c r="AI60" i="4"/>
  <c r="K62" i="4"/>
  <c r="T62" i="4" s="1"/>
  <c r="T63" i="4" s="1"/>
  <c r="T64" i="4" s="1"/>
  <c r="L62" i="4"/>
  <c r="AG62" i="4"/>
  <c r="AG63" i="4" s="1"/>
  <c r="AG64" i="4" s="1"/>
  <c r="J63" i="4"/>
  <c r="L63" i="4"/>
  <c r="M63" i="4"/>
  <c r="O63" i="4"/>
  <c r="V63" i="4"/>
  <c r="W63" i="4"/>
  <c r="Z63" i="4"/>
  <c r="AH63" i="4"/>
  <c r="AI63" i="4"/>
  <c r="J64" i="4"/>
  <c r="L64" i="4"/>
  <c r="M64" i="4"/>
  <c r="O64" i="4"/>
  <c r="V64" i="4"/>
  <c r="W64" i="4"/>
  <c r="Z64" i="4"/>
  <c r="AH64" i="4"/>
  <c r="AI64" i="4"/>
  <c r="J65" i="4"/>
  <c r="L65" i="4"/>
  <c r="M65" i="4"/>
  <c r="O65" i="4"/>
  <c r="Q65" i="4"/>
  <c r="U65" i="4"/>
  <c r="V65" i="4"/>
  <c r="V66" i="4" s="1"/>
  <c r="V67" i="4" s="1"/>
  <c r="V69" i="4" s="1"/>
  <c r="W65" i="4"/>
  <c r="AG65" i="4"/>
  <c r="AH65" i="4"/>
  <c r="AH66" i="4" s="1"/>
  <c r="AH67" i="4" s="1"/>
  <c r="AI65" i="4"/>
  <c r="AJ65" i="4"/>
  <c r="AJ66" i="4" s="1"/>
  <c r="AJ67" i="4" s="1"/>
  <c r="J66" i="4"/>
  <c r="L66" i="4"/>
  <c r="M66" i="4"/>
  <c r="M67" i="4" s="1"/>
  <c r="O66" i="4"/>
  <c r="Q66" i="4"/>
  <c r="Q67" i="4" s="1"/>
  <c r="U66" i="4"/>
  <c r="W66" i="4"/>
  <c r="AG66" i="4"/>
  <c r="AI66" i="4"/>
  <c r="AI67" i="4" s="1"/>
  <c r="J67" i="4"/>
  <c r="O67" i="4"/>
  <c r="X67" i="4"/>
  <c r="AB67" i="4"/>
  <c r="AD67" i="4"/>
  <c r="AF67" i="4"/>
  <c r="AC68" i="4"/>
  <c r="AG68" i="4"/>
  <c r="AC69" i="4"/>
  <c r="AG69" i="4"/>
  <c r="AC70" i="4"/>
  <c r="AG70" i="4"/>
  <c r="X71" i="4"/>
  <c r="AC71" i="4"/>
  <c r="AG71" i="4"/>
  <c r="AC75" i="4"/>
  <c r="AG71" i="3"/>
  <c r="AC71" i="3"/>
  <c r="AG69" i="3"/>
  <c r="AC69" i="3"/>
  <c r="AG68" i="3"/>
  <c r="AC68" i="3"/>
  <c r="AJ63" i="3"/>
  <c r="AH63" i="3"/>
  <c r="AJ62" i="3"/>
  <c r="AJ64" i="3" s="1"/>
  <c r="AI62" i="3"/>
  <c r="AI63" i="3" s="1"/>
  <c r="AH62" i="3"/>
  <c r="Q62" i="3"/>
  <c r="Q63" i="3" s="1"/>
  <c r="O62" i="3"/>
  <c r="O63" i="3" s="1"/>
  <c r="M62" i="3"/>
  <c r="M63" i="3" s="1"/>
  <c r="J62" i="3"/>
  <c r="J63" i="3" s="1"/>
  <c r="AI61" i="3"/>
  <c r="W61" i="3"/>
  <c r="M61" i="3"/>
  <c r="AI60" i="3"/>
  <c r="AH60" i="3"/>
  <c r="AH61" i="3" s="1"/>
  <c r="Z60" i="3"/>
  <c r="Z61" i="3" s="1"/>
  <c r="W60" i="3"/>
  <c r="V60" i="3"/>
  <c r="V61" i="3" s="1"/>
  <c r="O60" i="3"/>
  <c r="O61" i="3" s="1"/>
  <c r="M60" i="3"/>
  <c r="J60" i="3"/>
  <c r="J61" i="3" s="1"/>
  <c r="AG59" i="3"/>
  <c r="AG60" i="3" s="1"/>
  <c r="AG61" i="3" s="1"/>
  <c r="L59" i="3"/>
  <c r="L60" i="3" s="1"/>
  <c r="L61" i="3" s="1"/>
  <c r="K59" i="3"/>
  <c r="K60" i="3" s="1"/>
  <c r="K61" i="3" s="1"/>
  <c r="B59" i="3"/>
  <c r="B60" i="3" s="1"/>
  <c r="B61" i="3" s="1"/>
  <c r="AH57" i="3"/>
  <c r="Z57" i="3"/>
  <c r="U57" i="3"/>
  <c r="O57" i="3"/>
  <c r="J57" i="3"/>
  <c r="AI56" i="3"/>
  <c r="AI57" i="3" s="1"/>
  <c r="AH56" i="3"/>
  <c r="AG56" i="3"/>
  <c r="AG57" i="3" s="1"/>
  <c r="Z56" i="3"/>
  <c r="W56" i="3"/>
  <c r="W57" i="3" s="1"/>
  <c r="U56" i="3"/>
  <c r="O56" i="3"/>
  <c r="M56" i="3"/>
  <c r="M57" i="3" s="1"/>
  <c r="J56" i="3"/>
  <c r="B56" i="3"/>
  <c r="B57" i="3" s="1"/>
  <c r="AG55" i="3"/>
  <c r="L55" i="3"/>
  <c r="L56" i="3" s="1"/>
  <c r="L57" i="3" s="1"/>
  <c r="K55" i="3"/>
  <c r="K56" i="3" s="1"/>
  <c r="K57" i="3" s="1"/>
  <c r="B55" i="3"/>
  <c r="AI53" i="3"/>
  <c r="W53" i="3"/>
  <c r="M53" i="3"/>
  <c r="AI52" i="3"/>
  <c r="AH52" i="3"/>
  <c r="AH53" i="3" s="1"/>
  <c r="Z52" i="3"/>
  <c r="Z53" i="3" s="1"/>
  <c r="W52" i="3"/>
  <c r="V52" i="3"/>
  <c r="O52" i="3"/>
  <c r="O53" i="3" s="1"/>
  <c r="M52" i="3"/>
  <c r="J52" i="3"/>
  <c r="J53" i="3" s="1"/>
  <c r="AG51" i="3"/>
  <c r="AG52" i="3" s="1"/>
  <c r="AG53" i="3" s="1"/>
  <c r="L51" i="3"/>
  <c r="L52" i="3" s="1"/>
  <c r="L53" i="3" s="1"/>
  <c r="K51" i="3"/>
  <c r="K52" i="3" s="1"/>
  <c r="K53" i="3" s="1"/>
  <c r="B51" i="3"/>
  <c r="B52" i="3" s="1"/>
  <c r="B53" i="3" s="1"/>
  <c r="B49" i="3"/>
  <c r="AJ48" i="3"/>
  <c r="AJ49" i="3" s="1"/>
  <c r="AI48" i="3"/>
  <c r="AI49" i="3" s="1"/>
  <c r="AH48" i="3"/>
  <c r="AH49" i="3" s="1"/>
  <c r="AG48" i="3"/>
  <c r="AG49" i="3" s="1"/>
  <c r="W48" i="3"/>
  <c r="W49" i="3" s="1"/>
  <c r="U48" i="3"/>
  <c r="U49" i="3" s="1"/>
  <c r="Q48" i="3"/>
  <c r="Q49" i="3" s="1"/>
  <c r="O48" i="3"/>
  <c r="O49" i="3" s="1"/>
  <c r="M48" i="3"/>
  <c r="M49" i="3" s="1"/>
  <c r="J48" i="3"/>
  <c r="J49" i="3" s="1"/>
  <c r="B48" i="3"/>
  <c r="AG47" i="3"/>
  <c r="L47" i="3"/>
  <c r="L48" i="3" s="1"/>
  <c r="L49" i="3" s="1"/>
  <c r="K47" i="3"/>
  <c r="K48" i="3" s="1"/>
  <c r="K49" i="3" s="1"/>
  <c r="B47" i="3"/>
  <c r="AJ45" i="3"/>
  <c r="AH45" i="3"/>
  <c r="Z45" i="3"/>
  <c r="U45" i="3"/>
  <c r="Q45" i="3"/>
  <c r="M45" i="3"/>
  <c r="B45" i="3"/>
  <c r="AJ44" i="3"/>
  <c r="AI44" i="3"/>
  <c r="AI45" i="3" s="1"/>
  <c r="AH44" i="3"/>
  <c r="AG44" i="3"/>
  <c r="Z44" i="3"/>
  <c r="W44" i="3"/>
  <c r="U44" i="3"/>
  <c r="Q44" i="3"/>
  <c r="O44" i="3"/>
  <c r="O45" i="3" s="1"/>
  <c r="M44" i="3"/>
  <c r="J44" i="3"/>
  <c r="J45" i="3" s="1"/>
  <c r="B44" i="3"/>
  <c r="AG43" i="3"/>
  <c r="AG62" i="3" s="1"/>
  <c r="AG63" i="3" s="1"/>
  <c r="L43" i="3"/>
  <c r="L44" i="3" s="1"/>
  <c r="L45" i="3" s="1"/>
  <c r="K43" i="3"/>
  <c r="K44" i="3" s="1"/>
  <c r="K45" i="3" s="1"/>
  <c r="B43" i="3"/>
  <c r="AI38" i="3"/>
  <c r="AH38" i="3"/>
  <c r="AH39" i="3" s="1"/>
  <c r="AH64" i="3" s="1"/>
  <c r="AF38" i="3"/>
  <c r="AF39" i="3" s="1"/>
  <c r="AF64" i="3" s="1"/>
  <c r="AE38" i="3"/>
  <c r="AD38" i="3"/>
  <c r="Z38" i="3"/>
  <c r="Z39" i="3" s="1"/>
  <c r="X38" i="3"/>
  <c r="X39" i="3" s="1"/>
  <c r="X64" i="3" s="1"/>
  <c r="X68" i="3" s="1"/>
  <c r="W38" i="3"/>
  <c r="V38" i="3"/>
  <c r="U38" i="3"/>
  <c r="U39" i="3" s="1"/>
  <c r="Q38" i="3"/>
  <c r="Q39" i="3" s="1"/>
  <c r="Q64" i="3" s="1"/>
  <c r="O38" i="3"/>
  <c r="M38" i="3"/>
  <c r="J38" i="3"/>
  <c r="AG37" i="3"/>
  <c r="L37" i="3"/>
  <c r="K37" i="3"/>
  <c r="T37" i="3" s="1"/>
  <c r="AC36" i="3"/>
  <c r="L36" i="3"/>
  <c r="K36" i="3"/>
  <c r="T36" i="3" s="1"/>
  <c r="AC34" i="3"/>
  <c r="L34" i="3"/>
  <c r="K34" i="3"/>
  <c r="T34" i="3" s="1"/>
  <c r="T33" i="3"/>
  <c r="K33" i="3"/>
  <c r="AG32" i="3"/>
  <c r="AG38" i="3" s="1"/>
  <c r="L32" i="3"/>
  <c r="K32" i="3"/>
  <c r="T32" i="3" s="1"/>
  <c r="AC31" i="3"/>
  <c r="L31" i="3"/>
  <c r="K31" i="3"/>
  <c r="T31" i="3" s="1"/>
  <c r="T30" i="3"/>
  <c r="K30" i="3"/>
  <c r="AC29" i="3"/>
  <c r="AC38" i="3" s="1"/>
  <c r="L29" i="3"/>
  <c r="L38" i="3" s="1"/>
  <c r="K29" i="3"/>
  <c r="T29" i="3" s="1"/>
  <c r="T38" i="3" s="1"/>
  <c r="AI27" i="3"/>
  <c r="AI39" i="3" s="1"/>
  <c r="AI64" i="3" s="1"/>
  <c r="AE27" i="3"/>
  <c r="AE39" i="3" s="1"/>
  <c r="AE64" i="3" s="1"/>
  <c r="AD27" i="3"/>
  <c r="AD39" i="3" s="1"/>
  <c r="AD64" i="3" s="1"/>
  <c r="AB27" i="3"/>
  <c r="AC72" i="3" s="1"/>
  <c r="W27" i="3"/>
  <c r="V27" i="3"/>
  <c r="O27" i="3"/>
  <c r="O39" i="3" s="1"/>
  <c r="O64" i="3" s="1"/>
  <c r="M27" i="3"/>
  <c r="M39" i="3" s="1"/>
  <c r="M64" i="3" s="1"/>
  <c r="K27" i="3"/>
  <c r="J27" i="3"/>
  <c r="J39" i="3" s="1"/>
  <c r="J64" i="3" s="1"/>
  <c r="AC26" i="3"/>
  <c r="L26" i="3"/>
  <c r="T26" i="3" s="1"/>
  <c r="AG25" i="3"/>
  <c r="AG27" i="3" s="1"/>
  <c r="AC25" i="3"/>
  <c r="L25" i="3"/>
  <c r="AC24" i="3"/>
  <c r="L24" i="3"/>
  <c r="AC23" i="3"/>
  <c r="L23" i="3"/>
  <c r="K23" i="3"/>
  <c r="T23" i="3" s="1"/>
  <c r="AC22" i="3"/>
  <c r="AC27" i="3" s="1"/>
  <c r="L22" i="3"/>
  <c r="L27" i="3" s="1"/>
  <c r="L39" i="3" s="1"/>
  <c r="K22" i="3"/>
  <c r="T22" i="3" s="1"/>
  <c r="P64" i="2"/>
  <c r="P63" i="2"/>
  <c r="P62" i="2"/>
  <c r="P61" i="2"/>
  <c r="P60" i="2"/>
  <c r="P59" i="2"/>
  <c r="P65" i="2" s="1"/>
  <c r="P58" i="2"/>
  <c r="AJ38" i="2"/>
  <c r="AI38" i="2"/>
  <c r="AH38" i="2"/>
  <c r="AG38" i="2"/>
  <c r="AF38" i="2"/>
  <c r="AE38" i="2"/>
  <c r="AD38" i="2"/>
  <c r="AC38" i="2"/>
  <c r="T38" i="2"/>
  <c r="S38" i="2"/>
  <c r="R38" i="2"/>
  <c r="Q38" i="2"/>
  <c r="P38" i="2"/>
  <c r="O38" i="2"/>
  <c r="N38" i="2"/>
  <c r="AJ33" i="2"/>
  <c r="AI33" i="2"/>
  <c r="AH33" i="2"/>
  <c r="AG33" i="2"/>
  <c r="AF33" i="2"/>
  <c r="AE33" i="2"/>
  <c r="AD33" i="2"/>
  <c r="AC33" i="2"/>
  <c r="T33" i="2"/>
  <c r="S33" i="2"/>
  <c r="R33" i="2"/>
  <c r="Q33" i="2"/>
  <c r="P33" i="2"/>
  <c r="O33" i="2"/>
  <c r="N33" i="2"/>
  <c r="O27" i="2"/>
  <c r="O39" i="2" s="1"/>
  <c r="N27" i="2"/>
  <c r="N39" i="2" s="1"/>
  <c r="T25" i="2"/>
  <c r="O25" i="2"/>
  <c r="T24" i="2"/>
  <c r="T27" i="2" s="1"/>
  <c r="T39" i="2" s="1"/>
  <c r="O24" i="2"/>
  <c r="AG50" i="5" l="1"/>
  <c r="W67" i="4"/>
  <c r="W70" i="4" s="1"/>
  <c r="Z65" i="4"/>
  <c r="Z66" i="4" s="1"/>
  <c r="Z67" i="4" s="1"/>
  <c r="X73" i="4" s="1"/>
  <c r="AC73" i="4"/>
  <c r="AG73" i="4"/>
  <c r="T41" i="4"/>
  <c r="U67" i="4"/>
  <c r="U68" i="4" s="1"/>
  <c r="T65" i="4"/>
  <c r="T66" i="4" s="1"/>
  <c r="T67" i="4" s="1"/>
  <c r="T55" i="4"/>
  <c r="T56" i="4" s="1"/>
  <c r="T42" i="4"/>
  <c r="K65" i="4"/>
  <c r="K66" i="4" s="1"/>
  <c r="K63" i="4"/>
  <c r="K64" i="4" s="1"/>
  <c r="K59" i="4"/>
  <c r="K60" i="4" s="1"/>
  <c r="K55" i="4"/>
  <c r="K56" i="4" s="1"/>
  <c r="K30" i="4"/>
  <c r="K42" i="4" s="1"/>
  <c r="AI44" i="5"/>
  <c r="AO44" i="5" s="1"/>
  <c r="AC39" i="3"/>
  <c r="AC64" i="3" s="1"/>
  <c r="AG39" i="3"/>
  <c r="AG64" i="3" s="1"/>
  <c r="AG70" i="3"/>
  <c r="T27" i="3"/>
  <c r="T39" i="3" s="1"/>
  <c r="U62" i="3"/>
  <c r="U63" i="3" s="1"/>
  <c r="AG45" i="3"/>
  <c r="U64" i="3"/>
  <c r="U65" i="3" s="1"/>
  <c r="AG67" i="3"/>
  <c r="W39" i="3"/>
  <c r="W45" i="3"/>
  <c r="AC67" i="3" s="1"/>
  <c r="V53" i="3"/>
  <c r="AC66" i="3" s="1"/>
  <c r="T59" i="3"/>
  <c r="T60" i="3" s="1"/>
  <c r="T61" i="3" s="1"/>
  <c r="AC65" i="3"/>
  <c r="K38" i="3"/>
  <c r="K39" i="3" s="1"/>
  <c r="K64" i="3" s="1"/>
  <c r="T47" i="3"/>
  <c r="T48" i="3" s="1"/>
  <c r="T49" i="3" s="1"/>
  <c r="T55" i="3"/>
  <c r="T56" i="3" s="1"/>
  <c r="T57" i="3" s="1"/>
  <c r="K62" i="3"/>
  <c r="K63" i="3" s="1"/>
  <c r="W62" i="3"/>
  <c r="W63" i="3" s="1"/>
  <c r="AG65" i="3"/>
  <c r="T43" i="3"/>
  <c r="T51" i="3"/>
  <c r="T52" i="3" s="1"/>
  <c r="T53" i="3" s="1"/>
  <c r="L62" i="3"/>
  <c r="L63" i="3" s="1"/>
  <c r="Z62" i="3"/>
  <c r="Z63" i="3" s="1"/>
  <c r="AC70" i="3"/>
  <c r="V39" i="3"/>
  <c r="AB39" i="3"/>
  <c r="AB64" i="3" s="1"/>
  <c r="AB72" i="3" s="1"/>
  <c r="K67" i="4" l="1"/>
  <c r="L64" i="3"/>
  <c r="AG66" i="3"/>
  <c r="Z64" i="3"/>
  <c r="Z70" i="3" s="1"/>
  <c r="W64" i="3"/>
  <c r="W67" i="3" s="1"/>
  <c r="T44" i="3"/>
  <c r="T45" i="3" s="1"/>
  <c r="T62" i="3"/>
  <c r="T63" i="3" s="1"/>
  <c r="V62" i="3"/>
  <c r="V63" i="3" s="1"/>
  <c r="T64" i="3" l="1"/>
  <c r="V64" i="3"/>
  <c r="V66" i="3" s="1"/>
</calcChain>
</file>

<file path=xl/sharedStrings.xml><?xml version="1.0" encoding="utf-8"?>
<sst xmlns="http://schemas.openxmlformats.org/spreadsheetml/2006/main" count="697" uniqueCount="283">
  <si>
    <t>НАЦІОНАЛЬНИЙ   ТЕХНІЧНИЙ   УНІВЕРСИТЕТ   УКРАЇНИ   "КИЇВСЬКИЙ   ПОЛІТЕХНІЧНИЙ   ІНСТИТУТ" імені ІГОРЯ СІКОРСЬКОГО</t>
  </si>
  <si>
    <t>РОБОЧИЙ    НАВЧАЛЬНИЙ   ПЛАН</t>
  </si>
  <si>
    <t>на 2020/2021 навчальний рік</t>
  </si>
  <si>
    <t>ЗАТВЕРДЖУЮ</t>
  </si>
  <si>
    <t>(прийому студентів 2019 р.)</t>
  </si>
  <si>
    <t xml:space="preserve">    Проректор  з навчальної роботи КПІ 
             ім. Ігоря Сікорського</t>
  </si>
  <si>
    <t>Факультет</t>
  </si>
  <si>
    <t>хіміко-технологічний</t>
  </si>
  <si>
    <t>Спеціальність</t>
  </si>
  <si>
    <t>-</t>
  </si>
  <si>
    <t>161 Хімічні технології та інженерія</t>
  </si>
  <si>
    <t>Форма навчання</t>
  </si>
  <si>
    <t>денна</t>
  </si>
  <si>
    <t>___________Анатолій МЕЛЬНИЧЕНКО</t>
  </si>
  <si>
    <t>Термін навчання</t>
  </si>
  <si>
    <t>1 рік 4 міс.</t>
  </si>
  <si>
    <r>
      <t xml:space="preserve">"_____"________________ </t>
    </r>
    <r>
      <rPr>
        <b/>
        <sz val="26"/>
        <rFont val="Arial"/>
        <family val="2"/>
        <charset val="204"/>
      </rPr>
      <t>2020р.</t>
    </r>
  </si>
  <si>
    <t xml:space="preserve">За освітньо-професійною програмою магістерської підготовки  (спеціалізацією)  </t>
  </si>
  <si>
    <t xml:space="preserve">Хімічні технології неорганічних речовин та водоочищення </t>
  </si>
  <si>
    <t>Кваліфікація</t>
  </si>
  <si>
    <t>магістр з хімічних технологій та інженерії</t>
  </si>
  <si>
    <t>Освітній ступінь</t>
  </si>
  <si>
    <t>Магістр</t>
  </si>
  <si>
    <t>Випускова кафедра</t>
  </si>
  <si>
    <t>Технології неорганічних речовин, водоочищення</t>
  </si>
  <si>
    <t>та загальної хімічної технології</t>
  </si>
  <si>
    <t>№ зп</t>
  </si>
  <si>
    <t>Назва кафедри</t>
  </si>
  <si>
    <t>Обсяг
дисципліни</t>
  </si>
  <si>
    <t>Аудиторні 
години</t>
  </si>
  <si>
    <t>Самостійна робота студентів</t>
  </si>
  <si>
    <t>Контрольні заходи
та їх розподіл за семестрами</t>
  </si>
  <si>
    <r>
      <t>Кількість годин</t>
    </r>
    <r>
      <rPr>
        <b/>
        <sz val="26"/>
        <rFont val="Arial"/>
        <family val="2"/>
      </rPr>
      <t xml:space="preserve"> аудиторних занять
на тиждень за семестрами</t>
    </r>
  </si>
  <si>
    <t>2 курс</t>
  </si>
  <si>
    <t>ХН-91мп (16 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</si>
  <si>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</si>
  <si>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</si>
  <si>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</si>
  <si>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</si>
  <si>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</si>
  <si>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</si>
  <si>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</si>
  <si>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</si>
  <si>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</si>
  <si>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 РР, ГР</t>
  </si>
  <si>
    <t>ДКР</t>
  </si>
  <si>
    <t>Реферати</t>
  </si>
  <si>
    <t>3 семестр</t>
  </si>
  <si>
    <t>4 семестр</t>
  </si>
  <si>
    <t>Лекції</t>
  </si>
  <si>
    <t>Практичні (комп'ютерний  практикумі)</t>
  </si>
  <si>
    <t xml:space="preserve">Лабораторні </t>
  </si>
  <si>
    <t>18 тижнів</t>
  </si>
  <si>
    <t>у тому числі</t>
  </si>
  <si>
    <t xml:space="preserve">Практичні </t>
  </si>
  <si>
    <t xml:space="preserve">Лабора-торні </t>
  </si>
  <si>
    <t>1.Цикл загальної підготовки</t>
  </si>
  <si>
    <t>І.3 Дослідницький (науковий) компонент (за вибором студентів)</t>
  </si>
  <si>
    <t>Переддипломна практика</t>
  </si>
  <si>
    <t>Технології неорганічних речовин, водоочищення та загальної хімічної технології</t>
  </si>
  <si>
    <t>Виконання магістерської дисертації</t>
  </si>
  <si>
    <t>Разом за цикл:</t>
  </si>
  <si>
    <t>2. ВИБІРКОВІ НАВЧАЛЬНІ ДИСЦИПЛІНИ</t>
  </si>
  <si>
    <t>2.1. Дисципліни самостійного вибору навчального закладу</t>
  </si>
  <si>
    <t>2.2. Дисципліни вільного вибору студентів</t>
  </si>
  <si>
    <t>Всього за термін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</si>
  <si>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</si>
  <si>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</si>
  <si>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</si>
  <si>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</si>
  <si>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</si>
  <si>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</si>
  <si>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r>
      <t>РГР</t>
    </r>
    <r>
      <rPr>
        <sz val="26"/>
        <rFont val="Arial"/>
        <family val="2"/>
        <charset val="204"/>
      </rPr>
      <t xml:space="preserve"> - розрахунково-графічна робота;</t>
    </r>
  </si>
  <si>
    <t>Курсових робіт</t>
  </si>
  <si>
    <r>
      <t>РР</t>
    </r>
    <r>
      <rPr>
        <sz val="26"/>
        <rFont val="Arial"/>
        <family val="2"/>
        <charset val="204"/>
      </rPr>
      <t xml:space="preserve"> - розрахункова робота;</t>
    </r>
  </si>
  <si>
    <r>
      <t>ГР</t>
    </r>
    <r>
      <rPr>
        <sz val="26"/>
        <rFont val="Arial"/>
        <family val="2"/>
        <charset val="204"/>
      </rPr>
      <t xml:space="preserve"> - графічна робота;</t>
    </r>
  </si>
  <si>
    <r>
      <t>ДКР</t>
    </r>
    <r>
      <rPr>
        <sz val="26"/>
        <rFont val="Arial"/>
        <family val="2"/>
        <charset val="204"/>
      </rPr>
      <t xml:space="preserve"> - домашня контрольна робота (виконується під час СРС)</t>
    </r>
  </si>
  <si>
    <t>Рефератів</t>
  </si>
  <si>
    <t>ПРАКТИКИ</t>
  </si>
  <si>
    <t>ВИПУСКНА АТЕСТАЦІЯ</t>
  </si>
  <si>
    <t>Вид практики</t>
  </si>
  <si>
    <t>Термін проведення</t>
  </si>
  <si>
    <t>Тривалість у тижнях</t>
  </si>
  <si>
    <t>Семестр</t>
  </si>
  <si>
    <t>Форма атестації випускників</t>
  </si>
  <si>
    <t>1</t>
  </si>
  <si>
    <t>Переддипломна</t>
  </si>
  <si>
    <t>01.09 - 25.10.2020 р.</t>
  </si>
  <si>
    <t>Захист магістерської дисертації</t>
  </si>
  <si>
    <t>21.12 - 31.12 2020 р.</t>
  </si>
  <si>
    <t>РОЗПОДІЛ ГОДИН ПО ПІДГОТОВЦІ ТА ЗАХИСТУ МАГІСТЕРСЬКОЇ ДИСЕРТАЦІЇ</t>
  </si>
  <si>
    <t>Вид  роботи</t>
  </si>
  <si>
    <t>Норма в годинах на 1 студента</t>
  </si>
  <si>
    <t>Кафедра</t>
  </si>
  <si>
    <t>Кількість студентів</t>
  </si>
  <si>
    <t>Всього годин</t>
  </si>
  <si>
    <t>Б</t>
  </si>
  <si>
    <t>К</t>
  </si>
  <si>
    <t>Керівництво</t>
  </si>
  <si>
    <t>Консультування</t>
  </si>
  <si>
    <t>Економіки та підприємництва</t>
  </si>
  <si>
    <t>Охорони праці, промислової та цивільної безпеки</t>
  </si>
  <si>
    <t>Рецензування</t>
  </si>
  <si>
    <t>Технології електрохімічних виробництв</t>
  </si>
  <si>
    <t>ЕК  (0,5xd)*</t>
  </si>
  <si>
    <t>0,5х4=2</t>
  </si>
  <si>
    <t>Всього  годин</t>
  </si>
  <si>
    <t>40</t>
  </si>
  <si>
    <t>*d - кількість членів ЕК з даної кафедри</t>
  </si>
  <si>
    <t>В.о. завідувача кафедри ТНР, В та ЗХТ</t>
  </si>
  <si>
    <t>Наталія ТОЛСТОПАЛОВА</t>
  </si>
  <si>
    <t>Декан хіміко-технологічного факультету</t>
  </si>
  <si>
    <t>Ігор АСТРЕЛІН</t>
  </si>
  <si>
    <t>НАЦІОНАЛЬНИЙ   ТЕХНІЧНИЙ   УНІВЕРСИТЕТ   УКРАЇНИ   "КИЇВСЬКИЙ   ПОЛІТЕХНІЧНИЙ   ІНСТИТУТ імені ІГОРЯ СІКОРСЬКОГО"</t>
  </si>
  <si>
    <t>РОБОЧИЙ   НАВЧАЛЬНИЙ   ПЛАН</t>
  </si>
  <si>
    <t>На 2020/2021 навчальний рік</t>
  </si>
  <si>
    <t>(прийому студентів  2020 р.)</t>
  </si>
  <si>
    <r>
      <t>Спеціальність</t>
    </r>
    <r>
      <rPr>
        <sz val="20"/>
        <rFont val="Arial"/>
        <family val="2"/>
        <charset val="204"/>
      </rPr>
      <t xml:space="preserve"> (код і назва)</t>
    </r>
  </si>
  <si>
    <t xml:space="preserve">     </t>
  </si>
  <si>
    <t>_________________________Анатолій МЕЛЬНИЧЕНКО</t>
  </si>
  <si>
    <t xml:space="preserve">За освітньо-професійною програмою магістерської підготовки  (спеціалізацією)   </t>
  </si>
  <si>
    <t>Хімічні технології неорганічних речовин та водоочищення</t>
  </si>
  <si>
    <r>
      <t>"_____"________________</t>
    </r>
    <r>
      <rPr>
        <b/>
        <sz val="22"/>
        <rFont val="Arial"/>
        <family val="2"/>
      </rPr>
      <t>2020 р.</t>
    </r>
  </si>
  <si>
    <t>магістр з хімічних технологій           та інженерії</t>
  </si>
  <si>
    <t xml:space="preserve"> та загальної хімічної технології</t>
  </si>
  <si>
    <t>Освітні компоненти
(навчальні дисципліни, курсові проекти (роботи), практики, кваліфікаційна робота)</t>
  </si>
  <si>
    <t>Кількість годин аудиторних занять
на тиждень за семестрами</t>
  </si>
  <si>
    <t>І курс</t>
  </si>
  <si>
    <t>ХН-01мп (15 + 0)</t>
  </si>
  <si>
    <t>1 семестр</t>
  </si>
  <si>
    <t>2 семестр</t>
  </si>
  <si>
    <t>лекції</t>
  </si>
  <si>
    <t>Практичні (комп'ют. практикум)</t>
  </si>
  <si>
    <t>з урахуван. Інд занять</t>
  </si>
  <si>
    <t>Лабораторні</t>
  </si>
  <si>
    <t>Індивідуальні заняття</t>
  </si>
  <si>
    <t>за  НП</t>
  </si>
  <si>
    <t>1. НОРМАТИВНІ освітні компоненти</t>
  </si>
  <si>
    <t>1.1. Цикл загальної підготовки</t>
  </si>
  <si>
    <t xml:space="preserve">Інтелектуальна власність та патентознавство - 1  Патентознавство та набуття прав  
</t>
  </si>
  <si>
    <t>Конструювання машин</t>
  </si>
  <si>
    <t>Інтелектуальна власність та патентознавство - 2  Право інтелектуальної власності</t>
  </si>
  <si>
    <t>Інформаційного права та права інтелектуальної власності</t>
  </si>
  <si>
    <t>Основи інженерії та технології сталого розвитку</t>
  </si>
  <si>
    <t>Математичних методів системного аналізу</t>
  </si>
  <si>
    <t>Практикум з іншомовного професійного спілкування</t>
  </si>
  <si>
    <t>Англійської мови технічного спрямування №1</t>
  </si>
  <si>
    <t>Маркетинг стартап-проектів</t>
  </si>
  <si>
    <t>Разом нормативних ОК циклу загальної підготовки</t>
  </si>
  <si>
    <t>1.2. Цикл професійної підготовки</t>
  </si>
  <si>
    <t>Технологія та обладнання одержання питної  та технічної води</t>
  </si>
  <si>
    <t>Технології неорганічних речовин, водо-очищення та загальної хімічної технології</t>
  </si>
  <si>
    <t>Курсовий проект з технології та обладнання одержання питної  та технічної води</t>
  </si>
  <si>
    <t xml:space="preserve">Хімічна технологія каталізаторів та каталітичних процесів </t>
  </si>
  <si>
    <t>Адсорбція, адсорбенти та каталізатори на їх основі</t>
  </si>
  <si>
    <t>Курсовий проект з адсорбції, адсорбентів та каталізаторів на їх основі</t>
  </si>
  <si>
    <t>Прецизійні методи аналізу неорганічних речовин</t>
  </si>
  <si>
    <t xml:space="preserve"> Дослідницький (науковий) компонент </t>
  </si>
  <si>
    <t>Наукова робота за темою магістерської дисертації - 1. Основи наукових досліджень</t>
  </si>
  <si>
    <t>Наукова робота за темою магістерської дисертації - 2. Науково-дослідна робота за темою магістерської дисертації</t>
  </si>
  <si>
    <t>Разом нормативних ОК циклу професійної підготовки</t>
  </si>
  <si>
    <t>ВСЬОГО  нормативних :</t>
  </si>
  <si>
    <t>2.ВИБІРКОВІ  освітні компоненти</t>
  </si>
  <si>
    <t>2.1. Цикл професійної підготовки (Вибіркові освітні компоненти з факультетського/кафедрального Каталогу)</t>
  </si>
  <si>
    <t>Освітній компонент 9 К-Каталогу 1</t>
  </si>
  <si>
    <t xml:space="preserve">Хімія, технологія і обладнання очищення стічних вод </t>
  </si>
  <si>
    <t>*</t>
  </si>
  <si>
    <t>Інноваційні технології та обладнання очищення стічних вод</t>
  </si>
  <si>
    <t>Теорія та практика створення комплексних технології очищення стічних вод</t>
  </si>
  <si>
    <t>Освітній компонент 10 К-Каталогу 1</t>
  </si>
  <si>
    <t>Інноваційні адсорбційні та каталітичні технології</t>
  </si>
  <si>
    <t>Виробництво та застосування новітніх адсорбентів і каталізаторів</t>
  </si>
  <si>
    <t>Перспективні адсорбенти і каталізатори «зеленої хімії»</t>
  </si>
  <si>
    <t>Освітній компонент 11 К-Каталогу 1</t>
  </si>
  <si>
    <t>Технологічне проектування  неорганічних виробництв</t>
  </si>
  <si>
    <t>Технологічне проектування процесів водоочищення</t>
  </si>
  <si>
    <t>Технологічне проектування процесів виробництв мінеральних добрив</t>
  </si>
  <si>
    <t>Освітній компонент 12 К-Каталогу 1</t>
  </si>
  <si>
    <t>Фізико-хімічне обґрунтування технологічних режимів виробництв неорганічних речовин</t>
  </si>
  <si>
    <t>Теорія фізико-хімічних процесів виробництв неорганічних речовин</t>
  </si>
  <si>
    <t>Освітній компонент 13 К-Каталогу 1</t>
  </si>
  <si>
    <t>Комп'ютерні технології в процесах неорганічних виробництв</t>
  </si>
  <si>
    <t>Моделювання каталітичних і адсорбційних процесів</t>
  </si>
  <si>
    <t>Разом вибіркових ОК циклу професійної підготовки:</t>
  </si>
  <si>
    <t>ВСЬОГО  ВИБІРКОВИХ:</t>
  </si>
  <si>
    <t xml:space="preserve">Загальна кількість: 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</si>
  <si>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</si>
  <si>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</si>
  <si>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</si>
  <si>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</si>
  <si>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>В.о. завідувача кафедри
ТНР, В та ЗХТ</t>
  </si>
  <si>
    <t>Кількість студентів, які вибрали дисципліну</t>
  </si>
  <si>
    <t>ТНР,В таЗХТ</t>
  </si>
  <si>
    <t xml:space="preserve"> Ігор АСТРЕЛІН </t>
  </si>
  <si>
    <t xml:space="preserve"> Декан хіміко-технологічного факультету</t>
  </si>
  <si>
    <t>Завідувач кафедри</t>
  </si>
  <si>
    <t>РГР,РР,ГР</t>
  </si>
  <si>
    <t>Закальна кількість :</t>
  </si>
  <si>
    <t>ВСЬОГО  ВИБІРКОВИХ :</t>
  </si>
  <si>
    <t>Разом вибіркових ОК циклу професійної підготовки:.</t>
  </si>
  <si>
    <t>Комп'ютерні технології в процесах водопідготовки та водоочищення</t>
  </si>
  <si>
    <t>Хімія, технологія і обладнання очищення стічних вод</t>
  </si>
  <si>
    <t>2.1.  Цикл професійної підготовки (Вибіркові освітні комоненти з факультетського/ кафедрального Каталогів)</t>
  </si>
  <si>
    <t xml:space="preserve">Дослідницький (науковий) компонент </t>
  </si>
  <si>
    <t>Практикум з іншомовного наукового спілкування. Практичний курс іноземної мови для наукового спілкування 1</t>
  </si>
  <si>
    <t>Інтелектуальна власність та патентознавство - 2 . Право інтелектуальної власності</t>
  </si>
  <si>
    <t xml:space="preserve">Інтелектуальна власність та патентознавство  - 1 . Патентознавство та набуття прав  
</t>
  </si>
  <si>
    <t xml:space="preserve"> 18 тижнів</t>
  </si>
  <si>
    <t xml:space="preserve">Лаборатор
</t>
  </si>
  <si>
    <t>Практ.
(комп.практ)</t>
  </si>
  <si>
    <t xml:space="preserve">Лекції  </t>
  </si>
  <si>
    <t>ХН-01 мн (3+0)</t>
  </si>
  <si>
    <t>1 курс</t>
  </si>
  <si>
    <t>Розподіл аудиторних годин на тиждень за
курсами і семестрами</t>
  </si>
  <si>
    <t>Аудиторні години</t>
  </si>
  <si>
    <t>Назва кафедр</t>
  </si>
  <si>
    <t xml:space="preserve">Освітні компоненти
(навчальні дисципліни, курсові проекти (роботи), практики, кваліфікаційна робота)
</t>
  </si>
  <si>
    <t>№ п/п</t>
  </si>
  <si>
    <t xml:space="preserve">Технології неорганічних речовин, водоочищення </t>
  </si>
  <si>
    <t xml:space="preserve">Магістр з хімічних технологій та інженерії </t>
  </si>
  <si>
    <t>магістр</t>
  </si>
  <si>
    <r>
      <t xml:space="preserve">"_____"_________________ </t>
    </r>
    <r>
      <rPr>
        <b/>
        <sz val="20"/>
        <rFont val="Arial"/>
        <family val="2"/>
        <charset val="204"/>
      </rPr>
      <t>2020р.</t>
    </r>
  </si>
  <si>
    <t xml:space="preserve">за освітньо-науковою програмою магістерської підготовки </t>
  </si>
  <si>
    <r>
      <t>_______</t>
    </r>
    <r>
      <rPr>
        <b/>
        <sz val="22"/>
        <rFont val="Arial"/>
        <family val="2"/>
        <charset val="204"/>
      </rPr>
      <t xml:space="preserve">Анатолій МЕЛЬНИЧЕНКО       </t>
    </r>
    <r>
      <rPr>
        <sz val="22"/>
        <rFont val="Arial"/>
        <family val="2"/>
        <charset val="204"/>
      </rPr>
      <t xml:space="preserve">                                </t>
    </r>
  </si>
  <si>
    <t>1 рік 9 міс.</t>
  </si>
  <si>
    <t>Строк навчання</t>
  </si>
  <si>
    <t>(спеціалізацією)</t>
  </si>
  <si>
    <t>очна (денна)</t>
  </si>
  <si>
    <t>Спеціальність
(код і назва)</t>
  </si>
  <si>
    <t xml:space="preserve">   Проректор з навчальної роботи
       КПІ  ім. Ігоря Сікорського</t>
  </si>
  <si>
    <t>Факультет (інститут)</t>
  </si>
  <si>
    <t xml:space="preserve">          ЗАТВЕРДЖУЮ</t>
  </si>
  <si>
    <t xml:space="preserve">                                                на 2020 / 2021 навчальний рік</t>
  </si>
  <si>
    <t>НАЦІОНАЛЬНИЙ ТЕХНІЧНИЙ УНІВЕРСИТЕТ УКРАЇНИ "КИЇВСЬКИЙ ПОЛІТЕХНІЧНИЙ ІНСТИТУТ імені ІГОРЯ СІКОРСЬКОГО"</t>
  </si>
  <si>
    <t xml:space="preserve">  </t>
  </si>
  <si>
    <t>d - кількість членів ЕК з даної кафедри</t>
  </si>
  <si>
    <t>ЕК
(0,5xd)*</t>
  </si>
  <si>
    <t>4</t>
  </si>
  <si>
    <t>33</t>
  </si>
  <si>
    <t>Всього
годин</t>
  </si>
  <si>
    <t>Кількість
студентів</t>
  </si>
  <si>
    <t>Норма в годинах
на 1 студента</t>
  </si>
  <si>
    <t xml:space="preserve"> </t>
  </si>
  <si>
    <t>17.05 - 31.05.2021 р.</t>
  </si>
  <si>
    <t>01.02 - 07.03.2021 р.</t>
  </si>
  <si>
    <t>Науково-дослідна</t>
  </si>
  <si>
    <t xml:space="preserve">Випускна атестація </t>
  </si>
  <si>
    <t>№</t>
  </si>
  <si>
    <t>Разом вибіркових ОК циклу професійної підготовки</t>
  </si>
  <si>
    <t>Робота над магістерською дисертацією</t>
  </si>
  <si>
    <t>Науково-дослідна практика</t>
  </si>
  <si>
    <t>Дослідницький (науковий) компонент (за вибором студента)</t>
  </si>
  <si>
    <t>Інформаційне забезпечення наукових досліджень</t>
  </si>
  <si>
    <t>Основи пошуку за темою дисертації</t>
  </si>
  <si>
    <t>Сучасна комп’ютерна хімія</t>
  </si>
  <si>
    <t>Навчальна дисципліна з інформаційного забезпечення наукових досліджень  з  К-Каталогу 1</t>
  </si>
  <si>
    <t>Інноваційні неорганічні технології -2. Курсова робота</t>
  </si>
  <si>
    <t>Виробництво новітніх неорганічних матеріалів -2. Курсова робота</t>
  </si>
  <si>
    <t>Освітній компонент 15 К-Каталогу 1</t>
  </si>
  <si>
    <t>Інноваційні неорганічні технології -1</t>
  </si>
  <si>
    <t>Навчальна дисципліна з виробництва інноваційних неорганічних матеріалів з  К-Каталогу 1</t>
  </si>
  <si>
    <t>2.1.  Цикл професійної підготовки ( Вибіркові освітні комоненти з факультетського/ кафедрального Каталогів)</t>
  </si>
  <si>
    <t>Наукова робота за темою магістерської дисертації-3.  Науково-дослідна робота за темою магістерської дисертації</t>
  </si>
  <si>
    <t>Практикум з іншомовного наукового спілкування - 2. Іноземна мова для науковців</t>
  </si>
  <si>
    <t>Психології і педагогіки</t>
  </si>
  <si>
    <t>Психологія та методика викладання фахових дисциплін у вищій школі</t>
  </si>
  <si>
    <t xml:space="preserve">Разом нормативних ОК циклу загальної підготовки </t>
  </si>
  <si>
    <t xml:space="preserve">Автоматичне регулювання та управління технологічними процесами у виробництві </t>
  </si>
  <si>
    <t xml:space="preserve">Математичні методи оптимізації </t>
  </si>
  <si>
    <t>18  тижнів</t>
  </si>
  <si>
    <t>Індивідуальні
 заняття</t>
  </si>
  <si>
    <t>ХН-91 мн (2+0)</t>
  </si>
  <si>
    <t>Обсяг
дисцип-ліни</t>
  </si>
  <si>
    <r>
      <t xml:space="preserve">"_____"_________________ </t>
    </r>
    <r>
      <rPr>
        <b/>
        <sz val="28"/>
        <rFont val="Arial"/>
        <family val="2"/>
      </rPr>
      <t>2020р.</t>
    </r>
  </si>
  <si>
    <t xml:space="preserve">                ___________________Анатолій МЕЛЬНИЧЕНКО                                       </t>
  </si>
  <si>
    <t>Спеціальність (код і назва)</t>
  </si>
  <si>
    <t xml:space="preserve">    Проректор з навчальної роботи  КПІ 
            ім. Ігоря Сікорського</t>
  </si>
  <si>
    <t xml:space="preserve">                                            на 2020 / 2021 навчальний рік</t>
  </si>
  <si>
    <t>Технічних та програмних засобів автоматизації</t>
  </si>
  <si>
    <t>Ухвалено на засіданні Вченої ради хіміко-технологічного факультету, протокол № 3 від 27 квітня 2020 р.</t>
  </si>
  <si>
    <t>Економіки і підприємництва</t>
  </si>
  <si>
    <t>Теоретичне підгрунтя технологічних  процесів  галузі</t>
  </si>
  <si>
    <t>Теоретичне підгрунтя технологічних процесів галузі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</si>
</sst>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36"/>
      <name val="Arial"/>
      <family val="2"/>
    </font>
    <font>
      <sz val="10"/>
      <name val="Arial"/>
      <family val="2"/>
      <charset val="204"/>
    </font>
    <font>
      <b/>
      <sz val="48"/>
      <name val="Arial"/>
      <family val="2"/>
      <charset val="204"/>
    </font>
    <font>
      <b/>
      <sz val="36"/>
      <name val="Arial Cyr"/>
      <charset val="204"/>
    </font>
    <font>
      <b/>
      <sz val="30"/>
      <name val="Arial"/>
      <family val="2"/>
    </font>
    <font>
      <sz val="28"/>
      <name val="Arial Cyr"/>
      <family val="2"/>
      <charset val="204"/>
    </font>
    <font>
      <b/>
      <sz val="26"/>
      <name val="Arial"/>
      <family val="2"/>
    </font>
    <font>
      <b/>
      <sz val="20"/>
      <name val="Arial"/>
      <family val="2"/>
    </font>
    <font>
      <sz val="30"/>
      <name val="Arial Cyr"/>
      <charset val="204"/>
    </font>
    <font>
      <b/>
      <sz val="30"/>
      <name val="Arial Cyr"/>
      <charset val="204"/>
    </font>
    <font>
      <sz val="30"/>
      <name val="Arial"/>
      <family val="2"/>
      <charset val="204"/>
    </font>
    <font>
      <sz val="26"/>
      <name val="Arial"/>
      <family val="2"/>
    </font>
    <font>
      <sz val="36"/>
      <name val="Arial Cyr"/>
      <charset val="204"/>
    </font>
    <font>
      <sz val="36"/>
      <name val="Arial"/>
      <family val="2"/>
      <charset val="204"/>
    </font>
    <font>
      <sz val="30"/>
      <name val="Arial"/>
      <family val="2"/>
    </font>
    <font>
      <b/>
      <sz val="28"/>
      <name val="Arial"/>
      <family val="2"/>
    </font>
    <font>
      <b/>
      <sz val="30"/>
      <name val="Arial"/>
      <family val="2"/>
      <charset val="204"/>
    </font>
    <font>
      <b/>
      <sz val="28"/>
      <name val="Arial"/>
      <family val="2"/>
      <charset val="204"/>
    </font>
    <font>
      <b/>
      <sz val="36"/>
      <name val="Arial"/>
      <family val="2"/>
      <charset val="204"/>
    </font>
    <font>
      <b/>
      <sz val="26"/>
      <name val="Arial"/>
      <family val="2"/>
      <charset val="204"/>
    </font>
    <font>
      <b/>
      <sz val="32"/>
      <name val="Arial"/>
      <family val="2"/>
      <charset val="204"/>
    </font>
    <font>
      <b/>
      <sz val="32"/>
      <name val="Arial"/>
      <family val="2"/>
    </font>
    <font>
      <sz val="14"/>
      <name val="Arial"/>
      <family val="2"/>
      <charset val="204"/>
    </font>
    <font>
      <sz val="20"/>
      <name val="Arial"/>
      <family val="2"/>
    </font>
    <font>
      <b/>
      <sz val="26"/>
      <name val="Arial Cyr"/>
      <charset val="204"/>
    </font>
    <font>
      <b/>
      <sz val="30"/>
      <name val="Arial Cyr"/>
      <family val="2"/>
      <charset val="204"/>
    </font>
    <font>
      <b/>
      <sz val="30"/>
      <name val="Times New Roman"/>
      <family val="1"/>
      <charset val="204"/>
    </font>
    <font>
      <b/>
      <sz val="24"/>
      <name val="Arial"/>
      <family val="2"/>
    </font>
    <font>
      <b/>
      <sz val="22"/>
      <name val="Arial"/>
      <family val="2"/>
    </font>
    <font>
      <b/>
      <sz val="20"/>
      <name val="Arial"/>
      <family val="2"/>
      <charset val="204"/>
    </font>
    <font>
      <sz val="20"/>
      <name val="Arial Cyr"/>
      <charset val="204"/>
    </font>
    <font>
      <sz val="20"/>
      <name val="Arial"/>
      <family val="2"/>
      <charset val="204"/>
    </font>
    <font>
      <b/>
      <sz val="38"/>
      <name val="Arial"/>
      <family val="2"/>
      <charset val="204"/>
    </font>
    <font>
      <sz val="28"/>
      <name val="Arial"/>
      <family val="2"/>
      <charset val="204"/>
    </font>
    <font>
      <sz val="36"/>
      <name val="Arial"/>
      <family val="2"/>
    </font>
    <font>
      <b/>
      <sz val="22"/>
      <name val="Arial"/>
      <family val="2"/>
      <charset val="204"/>
    </font>
    <font>
      <sz val="26"/>
      <name val="Arial Cyr"/>
      <charset val="204"/>
    </font>
    <font>
      <sz val="28"/>
      <name val="Arial Cyr"/>
      <charset val="204"/>
    </font>
    <font>
      <sz val="11"/>
      <name val="Arial"/>
      <family val="2"/>
      <charset val="204"/>
    </font>
    <font>
      <sz val="26"/>
      <name val="Arial"/>
      <family val="2"/>
      <charset val="204"/>
    </font>
    <font>
      <b/>
      <sz val="32"/>
      <name val="Arial Cyr"/>
      <charset val="204"/>
    </font>
    <font>
      <b/>
      <sz val="20"/>
      <name val="Arial Cyr"/>
      <family val="2"/>
      <charset val="204"/>
    </font>
    <font>
      <sz val="28"/>
      <name val="Arial"/>
      <family val="2"/>
    </font>
    <font>
      <b/>
      <sz val="1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2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34"/>
      <name val="Arial"/>
      <family val="2"/>
      <charset val="204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Arial Cyr"/>
      <charset val="204"/>
    </font>
    <font>
      <sz val="20"/>
      <name val="Arial Cyr"/>
      <family val="2"/>
      <charset val="204"/>
    </font>
    <font>
      <b/>
      <sz val="26"/>
      <name val="Arial Cyr"/>
      <family val="2"/>
      <charset val="204"/>
    </font>
    <font>
      <b/>
      <u/>
      <sz val="26"/>
      <name val="Arial Cyr"/>
      <family val="2"/>
      <charset val="204"/>
    </font>
    <font>
      <u/>
      <sz val="26"/>
      <name val="Arial Cyr"/>
      <family val="2"/>
      <charset val="204"/>
    </font>
    <font>
      <u/>
      <sz val="26"/>
      <name val="Arial"/>
      <family val="2"/>
      <charset val="204"/>
    </font>
    <font>
      <b/>
      <u/>
      <sz val="26"/>
      <name val="Arial"/>
      <family val="2"/>
    </font>
    <font>
      <u/>
      <sz val="20"/>
      <name val="Arial"/>
      <family val="2"/>
    </font>
    <font>
      <u/>
      <sz val="20"/>
      <name val="Arial Cyr"/>
      <family val="2"/>
      <charset val="204"/>
    </font>
    <font>
      <sz val="24"/>
      <name val="Arial"/>
      <family val="2"/>
    </font>
    <font>
      <sz val="22"/>
      <name val="Arial"/>
      <family val="2"/>
    </font>
    <font>
      <b/>
      <u/>
      <sz val="20"/>
      <name val="Arial Cyr"/>
      <family val="2"/>
      <charset val="204"/>
    </font>
    <font>
      <b/>
      <u/>
      <sz val="20"/>
      <name val="Arial"/>
      <family val="2"/>
      <charset val="204"/>
    </font>
    <font>
      <b/>
      <sz val="26"/>
      <name val="Times New Roman"/>
      <family val="1"/>
      <charset val="204"/>
    </font>
    <font>
      <sz val="24"/>
      <name val="Arial"/>
      <family val="2"/>
      <charset val="204"/>
    </font>
    <font>
      <sz val="22"/>
      <name val="Arial Cyr"/>
      <family val="2"/>
      <charset val="204"/>
    </font>
    <font>
      <b/>
      <sz val="24"/>
      <name val="Arial"/>
      <family val="2"/>
      <charset val="204"/>
    </font>
    <font>
      <sz val="22"/>
      <name val="Arial"/>
      <family val="2"/>
      <charset val="204"/>
    </font>
    <font>
      <sz val="24"/>
      <name val="Arial Cyr"/>
      <family val="2"/>
      <charset val="204"/>
    </font>
    <font>
      <sz val="22"/>
      <name val="Arial Cyr"/>
      <charset val="204"/>
    </font>
    <font>
      <b/>
      <sz val="24"/>
      <color theme="0"/>
      <name val="Arial"/>
      <family val="2"/>
      <charset val="204"/>
    </font>
    <font>
      <b/>
      <i/>
      <sz val="20"/>
      <name val="Arial"/>
      <family val="2"/>
    </font>
    <font>
      <sz val="10"/>
      <name val="Arial Cyr"/>
      <charset val="204"/>
    </font>
    <font>
      <b/>
      <i/>
      <sz val="20"/>
      <name val="Arial"/>
      <family val="2"/>
      <charset val="204"/>
    </font>
    <font>
      <b/>
      <sz val="24"/>
      <color indexed="8"/>
      <name val="Arial"/>
      <family val="2"/>
      <charset val="204"/>
    </font>
    <font>
      <b/>
      <sz val="19"/>
      <name val="Arial"/>
      <family val="2"/>
      <charset val="204"/>
    </font>
    <font>
      <sz val="48"/>
      <name val="Arial"/>
      <family val="2"/>
      <charset val="204"/>
    </font>
    <font>
      <b/>
      <sz val="40"/>
      <name val="Arial"/>
      <family val="2"/>
      <charset val="204"/>
    </font>
    <font>
      <b/>
      <i/>
      <sz val="28"/>
      <name val="Arial"/>
      <family val="2"/>
      <charset val="204"/>
    </font>
    <font>
      <b/>
      <sz val="10"/>
      <name val="Arial Cyr"/>
      <charset val="204"/>
    </font>
    <font>
      <b/>
      <sz val="28"/>
      <name val="Arial Cyr"/>
      <charset val="204"/>
    </font>
    <font>
      <b/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27"/>
      <name val="Arial"/>
      <family val="2"/>
      <charset val="204"/>
    </font>
    <font>
      <b/>
      <sz val="36"/>
      <color indexed="27"/>
      <name val="Arial"/>
      <family val="2"/>
      <charset val="204"/>
    </font>
    <font>
      <sz val="24"/>
      <name val="Arial Cyr"/>
      <charset val="204"/>
    </font>
    <font>
      <b/>
      <sz val="36"/>
      <name val="Arial Cyr"/>
      <family val="2"/>
      <charset val="204"/>
    </font>
    <font>
      <b/>
      <sz val="14"/>
      <name val="Arial"/>
      <family val="2"/>
    </font>
    <font>
      <sz val="48"/>
      <name val="Arial Cyr"/>
      <charset val="204"/>
    </font>
    <font>
      <b/>
      <sz val="42"/>
      <name val="Arial Cyr"/>
      <charset val="204"/>
    </font>
    <font>
      <b/>
      <sz val="48"/>
      <name val="Arial Cyr"/>
      <charset val="204"/>
    </font>
    <font>
      <sz val="14"/>
      <name val="Arial Cyr"/>
      <charset val="204"/>
    </font>
    <font>
      <b/>
      <sz val="48"/>
      <name val="Arial"/>
      <family val="2"/>
    </font>
    <font>
      <b/>
      <sz val="4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/>
      <top style="medium">
        <color indexed="59"/>
      </top>
      <bottom style="thin">
        <color indexed="59"/>
      </bottom>
      <diagonal/>
    </border>
    <border>
      <left/>
      <right/>
      <top style="medium">
        <color indexed="59"/>
      </top>
      <bottom style="thin">
        <color indexed="59"/>
      </bottom>
      <diagonal/>
    </border>
    <border>
      <left/>
      <right style="medium">
        <color indexed="59"/>
      </right>
      <top style="medium">
        <color indexed="59"/>
      </top>
      <bottom style="thin">
        <color indexed="59"/>
      </bottom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 style="medium">
        <color indexed="64"/>
      </bottom>
      <diagonal/>
    </border>
    <border>
      <left/>
      <right/>
      <top style="medium">
        <color indexed="59"/>
      </top>
      <bottom style="medium">
        <color indexed="64"/>
      </bottom>
      <diagonal/>
    </border>
    <border>
      <left/>
      <right style="medium">
        <color indexed="59"/>
      </right>
      <top style="medium">
        <color indexed="59"/>
      </top>
      <bottom style="medium">
        <color indexed="64"/>
      </bottom>
      <diagonal/>
    </border>
    <border>
      <left style="thick">
        <color indexed="59"/>
      </left>
      <right style="thick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medium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59"/>
      </bottom>
      <diagonal/>
    </border>
    <border>
      <left/>
      <right/>
      <top/>
      <bottom style="hair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/>
      <diagonal/>
    </border>
    <border>
      <left/>
      <right/>
      <top style="medium">
        <color indexed="59"/>
      </top>
      <bottom/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59"/>
      </right>
      <top style="medium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/>
      <right/>
      <top style="medium">
        <color indexed="64"/>
      </top>
      <bottom style="thin">
        <color indexed="59"/>
      </bottom>
      <diagonal/>
    </border>
    <border>
      <left/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medium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/>
      <right style="medium">
        <color indexed="64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 style="thin">
        <color indexed="59"/>
      </bottom>
      <diagonal/>
    </border>
    <border>
      <left/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 style="medium">
        <color indexed="64"/>
      </right>
      <top style="thin">
        <color indexed="59"/>
      </top>
      <bottom style="thin">
        <color indexed="64"/>
      </bottom>
      <diagonal/>
    </border>
    <border>
      <left style="medium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 style="thin">
        <color indexed="59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59"/>
      </left>
      <right style="medium">
        <color indexed="64"/>
      </right>
      <top/>
      <bottom style="medium">
        <color indexed="64"/>
      </bottom>
      <diagonal/>
    </border>
    <border>
      <left style="thick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ck">
        <color indexed="59"/>
      </right>
      <top/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 style="thin">
        <color indexed="59"/>
      </bottom>
      <diagonal/>
    </border>
    <border>
      <left style="medium">
        <color indexed="59"/>
      </left>
      <right/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/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/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ck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64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medium">
        <color indexed="59"/>
      </bottom>
      <diagonal/>
    </border>
    <border>
      <left/>
      <right style="thin">
        <color indexed="64"/>
      </right>
      <top style="thin">
        <color indexed="59"/>
      </top>
      <bottom style="medium">
        <color indexed="59"/>
      </bottom>
      <diagonal/>
    </border>
    <border>
      <left/>
      <right style="medium">
        <color indexed="64"/>
      </right>
      <top style="thin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/>
      <diagonal/>
    </border>
    <border>
      <left/>
      <right style="medium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 style="thin">
        <color indexed="59"/>
      </top>
      <bottom style="medium">
        <color indexed="64"/>
      </bottom>
      <diagonal/>
    </border>
    <border>
      <left/>
      <right/>
      <top style="thin">
        <color indexed="59"/>
      </top>
      <bottom style="medium">
        <color indexed="64"/>
      </bottom>
      <diagonal/>
    </border>
    <border>
      <left/>
      <right style="medium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/>
      <top style="thin">
        <color indexed="59"/>
      </top>
      <bottom style="thin">
        <color indexed="64"/>
      </bottom>
      <diagonal/>
    </border>
    <border>
      <left style="medium">
        <color indexed="64"/>
      </left>
      <right/>
      <top style="thin">
        <color indexed="59"/>
      </top>
      <bottom style="thin">
        <color indexed="64"/>
      </bottom>
      <diagonal/>
    </border>
    <border>
      <left style="medium">
        <color indexed="59"/>
      </left>
      <right style="medium">
        <color indexed="64"/>
      </right>
      <top style="thin">
        <color indexed="59"/>
      </top>
      <bottom style="thin">
        <color indexed="64"/>
      </bottom>
      <diagonal/>
    </border>
    <border>
      <left style="medium">
        <color indexed="59"/>
      </left>
      <right/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 style="thin">
        <color indexed="64"/>
      </bottom>
      <diagonal/>
    </border>
    <border>
      <left style="thin">
        <color indexed="59"/>
      </left>
      <right style="medium">
        <color indexed="59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medium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 style="medium">
        <color indexed="59"/>
      </left>
      <right/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 style="thin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59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medium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/>
      <right style="thin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ck">
        <color indexed="59"/>
      </left>
      <right style="thin">
        <color indexed="64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ck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59"/>
      </bottom>
      <diagonal/>
    </border>
    <border>
      <left style="thin">
        <color indexed="64"/>
      </left>
      <right style="medium">
        <color indexed="63"/>
      </right>
      <top/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4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 style="medium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3"/>
      </top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thin">
        <color indexed="63"/>
      </bottom>
      <diagonal/>
    </border>
    <border>
      <left/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 style="medium">
        <color indexed="64"/>
      </top>
      <bottom style="medium">
        <color indexed="63"/>
      </bottom>
      <diagonal/>
    </border>
    <border>
      <left/>
      <right/>
      <top style="medium">
        <color indexed="64"/>
      </top>
      <bottom style="medium">
        <color indexed="63"/>
      </bottom>
      <diagonal/>
    </border>
    <border>
      <left style="medium">
        <color indexed="63"/>
      </left>
      <right/>
      <top style="medium">
        <color indexed="64"/>
      </top>
      <bottom style="medium">
        <color indexed="63"/>
      </bottom>
      <diagonal/>
    </border>
    <border>
      <left style="thin">
        <color indexed="63"/>
      </left>
      <right/>
      <top style="medium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ck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ck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medium">
        <color indexed="64"/>
      </top>
      <bottom style="thin">
        <color indexed="63"/>
      </bottom>
      <diagonal/>
    </border>
    <border>
      <left/>
      <right style="thick">
        <color indexed="64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76" fillId="0" borderId="0"/>
    <xf numFmtId="9" fontId="76" fillId="0" borderId="0" applyFont="0" applyFill="0" applyBorder="0" applyAlignment="0" applyProtection="0"/>
  </cellStyleXfs>
  <cellXfs count="2278">
    <xf numFmtId="0" fontId="0" fillId="0" borderId="0" xfId="0"/>
    <xf numFmtId="0" fontId="3" fillId="0" borderId="0" xfId="1" applyFont="1" applyBorder="1"/>
    <xf numFmtId="0" fontId="3" fillId="0" borderId="0" xfId="1" applyFont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3" fillId="0" borderId="0" xfId="1" applyNumberFormat="1" applyFont="1" applyBorder="1" applyAlignment="1">
      <alignment vertical="top" wrapText="1"/>
    </xf>
    <xf numFmtId="0" fontId="3" fillId="0" borderId="0" xfId="1" applyNumberFormat="1" applyFont="1" applyBorder="1"/>
    <xf numFmtId="49" fontId="3" fillId="0" borderId="0" xfId="1" applyNumberFormat="1" applyFont="1" applyBorder="1"/>
    <xf numFmtId="0" fontId="6" fillId="0" borderId="0" xfId="1" applyFont="1" applyBorder="1" applyAlignment="1">
      <alignment horizontal="left" vertical="top" wrapText="1"/>
    </xf>
    <xf numFmtId="0" fontId="9" fillId="0" borderId="0" xfId="1" applyFont="1" applyBorder="1" applyAlignment="1">
      <alignment vertical="justify"/>
    </xf>
    <xf numFmtId="49" fontId="6" fillId="0" borderId="0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7" fillId="0" borderId="0" xfId="1" applyFont="1" applyBorder="1" applyAlignment="1"/>
    <xf numFmtId="0" fontId="18" fillId="0" borderId="0" xfId="1" applyNumberFormat="1" applyFont="1" applyBorder="1" applyAlignment="1">
      <alignment vertical="center" wrapText="1"/>
    </xf>
    <xf numFmtId="49" fontId="19" fillId="0" borderId="0" xfId="1" applyNumberFormat="1" applyFont="1" applyBorder="1" applyAlignment="1">
      <alignment horizontal="left" vertical="center" wrapText="1"/>
    </xf>
    <xf numFmtId="49" fontId="20" fillId="0" borderId="0" xfId="1" applyNumberFormat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wrapText="1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justify"/>
    </xf>
    <xf numFmtId="0" fontId="24" fillId="0" borderId="0" xfId="1" applyFont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left"/>
    </xf>
    <xf numFmtId="0" fontId="13" fillId="0" borderId="0" xfId="1" applyFont="1" applyBorder="1" applyAlignment="1">
      <alignment horizontal="center" wrapText="1"/>
    </xf>
    <xf numFmtId="0" fontId="8" fillId="0" borderId="0" xfId="1" applyNumberFormat="1" applyFont="1" applyBorder="1" applyAlignment="1">
      <alignment horizontal="left" vertical="center"/>
    </xf>
    <xf numFmtId="49" fontId="21" fillId="0" borderId="0" xfId="1" applyNumberFormat="1" applyFont="1" applyBorder="1" applyAlignment="1">
      <alignment vertical="center" wrapText="1"/>
    </xf>
    <xf numFmtId="0" fontId="25" fillId="0" borderId="0" xfId="1" applyFont="1" applyBorder="1" applyAlignment="1">
      <alignment horizontal="left" vertical="center"/>
    </xf>
    <xf numFmtId="49" fontId="21" fillId="0" borderId="0" xfId="1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top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top"/>
    </xf>
    <xf numFmtId="0" fontId="29" fillId="0" borderId="39" xfId="1" applyFont="1" applyBorder="1" applyAlignment="1">
      <alignment horizontal="center" vertical="center" textRotation="90" wrapText="1"/>
    </xf>
    <xf numFmtId="0" fontId="29" fillId="0" borderId="40" xfId="1" applyFont="1" applyBorder="1" applyAlignment="1">
      <alignment horizontal="center" vertical="center" textRotation="90" wrapText="1"/>
    </xf>
    <xf numFmtId="0" fontId="29" fillId="0" borderId="41" xfId="1" applyFont="1" applyBorder="1" applyAlignment="1">
      <alignment horizontal="center" vertical="center" textRotation="90" wrapText="1"/>
    </xf>
    <xf numFmtId="0" fontId="31" fillId="0" borderId="3" xfId="1" applyFont="1" applyBorder="1" applyAlignment="1">
      <alignment horizontal="center" vertical="center"/>
    </xf>
    <xf numFmtId="0" fontId="31" fillId="0" borderId="12" xfId="1" applyNumberFormat="1" applyFont="1" applyBorder="1" applyAlignment="1">
      <alignment horizontal="center" vertical="center" wrapText="1"/>
    </xf>
    <xf numFmtId="0" fontId="31" fillId="0" borderId="42" xfId="1" applyNumberFormat="1" applyFont="1" applyBorder="1" applyAlignment="1">
      <alignment horizontal="center" vertical="center"/>
    </xf>
    <xf numFmtId="0" fontId="31" fillId="0" borderId="43" xfId="1" applyNumberFormat="1" applyFont="1" applyBorder="1" applyAlignment="1">
      <alignment horizontal="center" vertical="center"/>
    </xf>
    <xf numFmtId="0" fontId="31" fillId="0" borderId="44" xfId="1" applyNumberFormat="1" applyFont="1" applyBorder="1" applyAlignment="1">
      <alignment horizontal="center" vertical="center"/>
    </xf>
    <xf numFmtId="0" fontId="31" fillId="0" borderId="45" xfId="1" applyNumberFormat="1" applyFont="1" applyBorder="1" applyAlignment="1">
      <alignment horizontal="center" vertical="center"/>
    </xf>
    <xf numFmtId="0" fontId="31" fillId="0" borderId="46" xfId="1" applyNumberFormat="1" applyFont="1" applyBorder="1" applyAlignment="1">
      <alignment horizontal="center" vertical="center"/>
    </xf>
    <xf numFmtId="0" fontId="31" fillId="0" borderId="47" xfId="1" applyNumberFormat="1" applyFont="1" applyBorder="1" applyAlignment="1">
      <alignment horizontal="center" vertical="center"/>
    </xf>
    <xf numFmtId="0" fontId="31" fillId="0" borderId="48" xfId="1" applyNumberFormat="1" applyFont="1" applyBorder="1" applyAlignment="1">
      <alignment horizontal="center" vertical="center"/>
    </xf>
    <xf numFmtId="0" fontId="31" fillId="0" borderId="49" xfId="1" applyNumberFormat="1" applyFont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/>
    </xf>
    <xf numFmtId="0" fontId="31" fillId="0" borderId="48" xfId="1" applyFont="1" applyBorder="1" applyAlignment="1">
      <alignment horizontal="center" vertical="center"/>
    </xf>
    <xf numFmtId="0" fontId="31" fillId="0" borderId="42" xfId="1" applyFont="1" applyBorder="1" applyAlignment="1">
      <alignment horizontal="center" vertical="center"/>
    </xf>
    <xf numFmtId="0" fontId="33" fillId="0" borderId="0" xfId="1" applyFont="1" applyBorder="1" applyAlignment="1">
      <alignment vertical="top"/>
    </xf>
    <xf numFmtId="0" fontId="12" fillId="0" borderId="0" xfId="1" applyFont="1" applyBorder="1" applyAlignment="1">
      <alignment vertical="top"/>
    </xf>
    <xf numFmtId="0" fontId="34" fillId="0" borderId="0" xfId="1" applyFont="1" applyBorder="1" applyAlignment="1">
      <alignment horizontal="center" vertical="center"/>
    </xf>
    <xf numFmtId="0" fontId="19" fillId="0" borderId="0" xfId="1" applyFont="1" applyBorder="1" applyAlignment="1" applyProtection="1">
      <alignment horizontal="center" vertical="center" wrapText="1"/>
    </xf>
    <xf numFmtId="0" fontId="18" fillId="0" borderId="50" xfId="1" applyFont="1" applyBorder="1" applyAlignment="1">
      <alignment horizontal="center" vertical="center"/>
    </xf>
    <xf numFmtId="0" fontId="20" fillId="0" borderId="50" xfId="1" applyNumberFormat="1" applyFont="1" applyBorder="1" applyAlignment="1">
      <alignment horizontal="center" vertical="center" wrapText="1" shrinkToFit="1"/>
    </xf>
    <xf numFmtId="0" fontId="20" fillId="0" borderId="52" xfId="1" applyNumberFormat="1" applyFont="1" applyBorder="1" applyAlignment="1">
      <alignment horizontal="center" vertical="center" shrinkToFit="1"/>
    </xf>
    <xf numFmtId="0" fontId="18" fillId="0" borderId="50" xfId="1" applyNumberFormat="1" applyFont="1" applyBorder="1" applyAlignment="1">
      <alignment horizontal="center" vertical="center" shrinkToFit="1"/>
    </xf>
    <xf numFmtId="0" fontId="18" fillId="0" borderId="53" xfId="1" applyNumberFormat="1" applyFont="1" applyBorder="1" applyAlignment="1">
      <alignment horizontal="center" vertical="center" shrinkToFit="1"/>
    </xf>
    <xf numFmtId="0" fontId="18" fillId="0" borderId="51" xfId="1" applyNumberFormat="1" applyFont="1" applyBorder="1" applyAlignment="1">
      <alignment horizontal="center" vertical="center" shrinkToFit="1"/>
    </xf>
    <xf numFmtId="0" fontId="20" fillId="0" borderId="54" xfId="1" applyNumberFormat="1" applyFont="1" applyBorder="1" applyAlignment="1">
      <alignment horizontal="center" vertical="center" shrinkToFit="1"/>
    </xf>
    <xf numFmtId="0" fontId="20" fillId="0" borderId="55" xfId="1" applyNumberFormat="1" applyFont="1" applyBorder="1" applyAlignment="1">
      <alignment horizontal="center" vertical="center" wrapText="1" shrinkToFit="1"/>
    </xf>
    <xf numFmtId="0" fontId="20" fillId="0" borderId="53" xfId="1" applyNumberFormat="1" applyFont="1" applyBorder="1" applyAlignment="1">
      <alignment horizontal="center" vertical="center" wrapText="1" shrinkToFit="1"/>
    </xf>
    <xf numFmtId="0" fontId="12" fillId="0" borderId="53" xfId="1" applyNumberFormat="1" applyFont="1" applyBorder="1" applyAlignment="1">
      <alignment horizontal="center" vertical="center" wrapText="1" shrinkToFit="1"/>
    </xf>
    <xf numFmtId="0" fontId="12" fillId="0" borderId="51" xfId="1" applyNumberFormat="1" applyFont="1" applyBorder="1" applyAlignment="1">
      <alignment horizontal="center" vertical="center" wrapText="1" shrinkToFit="1"/>
    </xf>
    <xf numFmtId="0" fontId="12" fillId="0" borderId="50" xfId="1" applyNumberFormat="1" applyFont="1" applyBorder="1" applyAlignment="1">
      <alignment horizontal="center" vertical="center" shrinkToFit="1"/>
    </xf>
    <xf numFmtId="0" fontId="12" fillId="0" borderId="53" xfId="1" applyNumberFormat="1" applyFont="1" applyBorder="1" applyAlignment="1">
      <alignment horizontal="center" vertical="center" shrinkToFit="1"/>
    </xf>
    <xf numFmtId="0" fontId="12" fillId="0" borderId="52" xfId="1" applyNumberFormat="1" applyFont="1" applyBorder="1" applyAlignment="1">
      <alignment horizontal="center" vertical="center" shrinkToFit="1"/>
    </xf>
    <xf numFmtId="0" fontId="12" fillId="0" borderId="0" xfId="1" applyFont="1" applyBorder="1"/>
    <xf numFmtId="0" fontId="20" fillId="0" borderId="62" xfId="1" applyNumberFormat="1" applyFont="1" applyBorder="1" applyAlignment="1">
      <alignment horizontal="center" vertical="center" wrapText="1" shrinkToFit="1"/>
    </xf>
    <xf numFmtId="0" fontId="20" fillId="0" borderId="63" xfId="1" applyNumberFormat="1" applyFont="1" applyBorder="1" applyAlignment="1">
      <alignment horizontal="center" vertical="center" shrinkToFit="1"/>
    </xf>
    <xf numFmtId="0" fontId="18" fillId="0" borderId="62" xfId="1" applyNumberFormat="1" applyFont="1" applyBorder="1" applyAlignment="1">
      <alignment horizontal="center" vertical="center" shrinkToFit="1"/>
    </xf>
    <xf numFmtId="0" fontId="18" fillId="0" borderId="64" xfId="1" applyNumberFormat="1" applyFont="1" applyBorder="1" applyAlignment="1">
      <alignment horizontal="center" vertical="center" shrinkToFit="1"/>
    </xf>
    <xf numFmtId="0" fontId="18" fillId="0" borderId="23" xfId="1" applyNumberFormat="1" applyFont="1" applyBorder="1" applyAlignment="1">
      <alignment horizontal="center" vertical="center" shrinkToFit="1"/>
    </xf>
    <xf numFmtId="0" fontId="20" fillId="0" borderId="65" xfId="1" applyNumberFormat="1" applyFont="1" applyBorder="1" applyAlignment="1">
      <alignment horizontal="center" vertical="center" shrinkToFit="1"/>
    </xf>
    <xf numFmtId="0" fontId="18" fillId="0" borderId="55" xfId="1" applyNumberFormat="1" applyFont="1" applyBorder="1" applyAlignment="1">
      <alignment horizontal="center" vertical="center" wrapText="1" shrinkToFit="1"/>
    </xf>
    <xf numFmtId="0" fontId="18" fillId="0" borderId="53" xfId="1" applyNumberFormat="1" applyFont="1" applyBorder="1" applyAlignment="1">
      <alignment horizontal="center" vertical="center" wrapText="1" shrinkToFit="1"/>
    </xf>
    <xf numFmtId="0" fontId="35" fillId="0" borderId="8" xfId="1" applyFont="1" applyBorder="1" applyAlignment="1">
      <alignment horizontal="center" vertical="center"/>
    </xf>
    <xf numFmtId="0" fontId="15" fillId="0" borderId="20" xfId="1" applyNumberFormat="1" applyFont="1" applyBorder="1" applyAlignment="1">
      <alignment horizontal="center" vertical="center" wrapText="1" shrinkToFit="1"/>
    </xf>
    <xf numFmtId="0" fontId="15" fillId="0" borderId="21" xfId="1" applyNumberFormat="1" applyFont="1" applyBorder="1" applyAlignment="1">
      <alignment horizontal="center" vertical="center" wrapText="1" shrinkToFit="1"/>
    </xf>
    <xf numFmtId="0" fontId="35" fillId="0" borderId="22" xfId="1" applyNumberFormat="1" applyFont="1" applyBorder="1" applyAlignment="1">
      <alignment horizontal="center" vertical="center" wrapText="1" shrinkToFit="1"/>
    </xf>
    <xf numFmtId="0" fontId="35" fillId="0" borderId="24" xfId="1" applyNumberFormat="1" applyFont="1" applyBorder="1" applyAlignment="1">
      <alignment horizontal="center" vertical="center" wrapText="1" shrinkToFit="1"/>
    </xf>
    <xf numFmtId="0" fontId="35" fillId="0" borderId="27" xfId="1" applyNumberFormat="1" applyFont="1" applyBorder="1" applyAlignment="1">
      <alignment horizontal="center" vertical="center" wrapText="1" shrinkToFit="1"/>
    </xf>
    <xf numFmtId="0" fontId="35" fillId="0" borderId="72" xfId="1" applyNumberFormat="1" applyFont="1" applyBorder="1" applyAlignment="1">
      <alignment horizontal="center" vertical="center" wrapText="1" shrinkToFit="1"/>
    </xf>
    <xf numFmtId="0" fontId="35" fillId="0" borderId="20" xfId="1" applyNumberFormat="1" applyFont="1" applyBorder="1" applyAlignment="1">
      <alignment horizontal="center" vertical="center" shrinkToFit="1"/>
    </xf>
    <xf numFmtId="0" fontId="35" fillId="0" borderId="24" xfId="1" applyNumberFormat="1" applyFont="1" applyBorder="1" applyAlignment="1">
      <alignment horizontal="center" vertical="center" shrinkToFit="1"/>
    </xf>
    <xf numFmtId="0" fontId="35" fillId="0" borderId="27" xfId="1" applyNumberFormat="1" applyFont="1" applyBorder="1" applyAlignment="1">
      <alignment horizontal="center" vertical="center" shrinkToFit="1"/>
    </xf>
    <xf numFmtId="0" fontId="35" fillId="0" borderId="21" xfId="1" applyNumberFormat="1" applyFont="1" applyBorder="1" applyAlignment="1">
      <alignment horizontal="center" vertical="center" shrinkToFit="1"/>
    </xf>
    <xf numFmtId="0" fontId="35" fillId="0" borderId="22" xfId="1" applyNumberFormat="1" applyFont="1" applyBorder="1" applyAlignment="1">
      <alignment horizontal="center" vertical="center" shrinkToFit="1"/>
    </xf>
    <xf numFmtId="0" fontId="35" fillId="0" borderId="73" xfId="1" applyFont="1" applyBorder="1" applyAlignment="1">
      <alignment horizontal="center" vertical="center"/>
    </xf>
    <xf numFmtId="0" fontId="35" fillId="0" borderId="39" xfId="1" applyFont="1" applyBorder="1" applyAlignment="1">
      <alignment horizontal="center" vertical="center"/>
    </xf>
    <xf numFmtId="0" fontId="35" fillId="0" borderId="41" xfId="1" applyFont="1" applyBorder="1" applyAlignment="1">
      <alignment horizontal="center" vertical="center"/>
    </xf>
    <xf numFmtId="0" fontId="35" fillId="0" borderId="0" xfId="1" applyFont="1" applyBorder="1"/>
    <xf numFmtId="0" fontId="20" fillId="0" borderId="47" xfId="1" applyNumberFormat="1" applyFont="1" applyBorder="1" applyAlignment="1">
      <alignment horizontal="center" vertical="center" wrapText="1" shrinkToFit="1"/>
    </xf>
    <xf numFmtId="0" fontId="20" fillId="0" borderId="42" xfId="1" applyNumberFormat="1" applyFont="1" applyBorder="1" applyAlignment="1">
      <alignment horizontal="center" vertical="center" wrapText="1" shrinkToFit="1"/>
    </xf>
    <xf numFmtId="0" fontId="20" fillId="0" borderId="74" xfId="1" applyNumberFormat="1" applyFont="1" applyBorder="1" applyAlignment="1">
      <alignment horizontal="center" vertical="center" wrapText="1" shrinkToFit="1"/>
    </xf>
    <xf numFmtId="0" fontId="20" fillId="0" borderId="48" xfId="1" applyNumberFormat="1" applyFont="1" applyBorder="1" applyAlignment="1">
      <alignment horizontal="center" vertical="center" wrapText="1" shrinkToFit="1"/>
    </xf>
    <xf numFmtId="0" fontId="20" fillId="0" borderId="49" xfId="1" applyNumberFormat="1" applyFont="1" applyBorder="1" applyAlignment="1">
      <alignment horizontal="center" vertical="center" wrapText="1" shrinkToFit="1"/>
    </xf>
    <xf numFmtId="0" fontId="20" fillId="0" borderId="46" xfId="1" applyNumberFormat="1" applyFont="1" applyBorder="1" applyAlignment="1">
      <alignment horizontal="center" vertical="center" wrapText="1" shrinkToFit="1"/>
    </xf>
    <xf numFmtId="0" fontId="20" fillId="0" borderId="47" xfId="1" applyNumberFormat="1" applyFont="1" applyBorder="1" applyAlignment="1">
      <alignment horizontal="center" vertical="center" shrinkToFit="1"/>
    </xf>
    <xf numFmtId="0" fontId="20" fillId="0" borderId="48" xfId="1" applyNumberFormat="1" applyFont="1" applyBorder="1" applyAlignment="1">
      <alignment horizontal="center" vertical="center" shrinkToFit="1"/>
    </xf>
    <xf numFmtId="0" fontId="20" fillId="0" borderId="49" xfId="1" applyNumberFormat="1" applyFont="1" applyBorder="1" applyAlignment="1">
      <alignment horizontal="center" vertical="center" shrinkToFit="1"/>
    </xf>
    <xf numFmtId="0" fontId="20" fillId="0" borderId="42" xfId="1" applyNumberFormat="1" applyFont="1" applyBorder="1" applyAlignment="1">
      <alignment horizontal="center" vertical="center" shrinkToFit="1"/>
    </xf>
    <xf numFmtId="0" fontId="20" fillId="0" borderId="74" xfId="1" applyNumberFormat="1" applyFont="1" applyBorder="1" applyAlignment="1">
      <alignment horizontal="center" vertical="center" shrinkToFit="1"/>
    </xf>
    <xf numFmtId="0" fontId="17" fillId="0" borderId="0" xfId="1" applyFont="1" applyBorder="1"/>
    <xf numFmtId="0" fontId="15" fillId="0" borderId="50" xfId="1" applyFont="1" applyBorder="1" applyAlignment="1">
      <alignment horizontal="center" vertical="center"/>
    </xf>
    <xf numFmtId="0" fontId="36" fillId="0" borderId="15" xfId="1" applyNumberFormat="1" applyFont="1" applyBorder="1" applyAlignment="1">
      <alignment horizontal="center" vertical="center" wrapText="1" shrinkToFit="1"/>
    </xf>
    <xf numFmtId="0" fontId="36" fillId="0" borderId="52" xfId="1" applyNumberFormat="1" applyFont="1" applyBorder="1" applyAlignment="1">
      <alignment horizontal="center" vertical="center" shrinkToFit="1"/>
    </xf>
    <xf numFmtId="0" fontId="36" fillId="0" borderId="50" xfId="1" applyNumberFormat="1" applyFont="1" applyBorder="1" applyAlignment="1">
      <alignment horizontal="center" vertical="center" shrinkToFit="1"/>
    </xf>
    <xf numFmtId="0" fontId="36" fillId="0" borderId="53" xfId="1" applyNumberFormat="1" applyFont="1" applyBorder="1" applyAlignment="1">
      <alignment horizontal="center" vertical="center" shrinkToFit="1"/>
    </xf>
    <xf numFmtId="0" fontId="36" fillId="0" borderId="51" xfId="1" applyNumberFormat="1" applyFont="1" applyBorder="1" applyAlignment="1">
      <alignment horizontal="center" vertical="center" shrinkToFit="1"/>
    </xf>
    <xf numFmtId="0" fontId="36" fillId="0" borderId="76" xfId="1" applyNumberFormat="1" applyFont="1" applyBorder="1" applyAlignment="1">
      <alignment horizontal="center" vertical="center" shrinkToFit="1"/>
    </xf>
    <xf numFmtId="0" fontId="36" fillId="0" borderId="55" xfId="1" applyNumberFormat="1" applyFont="1" applyBorder="1" applyAlignment="1">
      <alignment horizontal="center" vertical="center" wrapText="1" shrinkToFit="1"/>
    </xf>
    <xf numFmtId="0" fontId="36" fillId="0" borderId="53" xfId="1" applyNumberFormat="1" applyFont="1" applyBorder="1" applyAlignment="1">
      <alignment horizontal="center" vertical="center" wrapText="1" shrinkToFit="1"/>
    </xf>
    <xf numFmtId="0" fontId="36" fillId="0" borderId="51" xfId="1" applyNumberFormat="1" applyFont="1" applyBorder="1" applyAlignment="1">
      <alignment horizontal="center" vertical="center" wrapText="1" shrinkToFit="1"/>
    </xf>
    <xf numFmtId="0" fontId="36" fillId="0" borderId="77" xfId="1" applyNumberFormat="1" applyFont="1" applyBorder="1" applyAlignment="1">
      <alignment horizontal="center" vertical="center" shrinkToFit="1"/>
    </xf>
    <xf numFmtId="0" fontId="36" fillId="0" borderId="78" xfId="1" applyNumberFormat="1" applyFont="1" applyBorder="1" applyAlignment="1">
      <alignment horizontal="center" vertical="center" shrinkToFit="1"/>
    </xf>
    <xf numFmtId="0" fontId="36" fillId="0" borderId="79" xfId="1" applyNumberFormat="1" applyFont="1" applyBorder="1" applyAlignment="1">
      <alignment horizontal="center" vertical="center" shrinkToFit="1"/>
    </xf>
    <xf numFmtId="0" fontId="36" fillId="0" borderId="62" xfId="1" applyNumberFormat="1" applyFont="1" applyBorder="1" applyAlignment="1">
      <alignment horizontal="center" vertical="center" wrapText="1" shrinkToFit="1"/>
    </xf>
    <xf numFmtId="0" fontId="36" fillId="0" borderId="63" xfId="1" applyNumberFormat="1" applyFont="1" applyBorder="1" applyAlignment="1">
      <alignment horizontal="center" vertical="center" shrinkToFit="1"/>
    </xf>
    <xf numFmtId="0" fontId="36" fillId="0" borderId="62" xfId="1" applyNumberFormat="1" applyFont="1" applyBorder="1" applyAlignment="1">
      <alignment horizontal="center" vertical="center" shrinkToFit="1"/>
    </xf>
    <xf numFmtId="0" fontId="36" fillId="0" borderId="64" xfId="1" applyNumberFormat="1" applyFont="1" applyBorder="1" applyAlignment="1">
      <alignment horizontal="center" vertical="center" shrinkToFit="1"/>
    </xf>
    <xf numFmtId="0" fontId="36" fillId="0" borderId="23" xfId="1" applyNumberFormat="1" applyFont="1" applyBorder="1" applyAlignment="1">
      <alignment horizontal="center" vertical="center" shrinkToFit="1"/>
    </xf>
    <xf numFmtId="0" fontId="36" fillId="0" borderId="65" xfId="1" applyNumberFormat="1" applyFont="1" applyBorder="1" applyAlignment="1">
      <alignment horizontal="center" vertical="center" shrinkToFit="1"/>
    </xf>
    <xf numFmtId="0" fontId="15" fillId="0" borderId="8" xfId="1" applyFont="1" applyBorder="1" applyAlignment="1">
      <alignment horizontal="center" vertical="center"/>
    </xf>
    <xf numFmtId="0" fontId="15" fillId="0" borderId="22" xfId="1" applyNumberFormat="1" applyFont="1" applyBorder="1" applyAlignment="1">
      <alignment horizontal="center" vertical="center" wrapText="1" shrinkToFit="1"/>
    </xf>
    <xf numFmtId="0" fontId="15" fillId="0" borderId="24" xfId="1" applyNumberFormat="1" applyFont="1" applyBorder="1" applyAlignment="1">
      <alignment horizontal="center" vertical="center" wrapText="1" shrinkToFit="1"/>
    </xf>
    <xf numFmtId="0" fontId="15" fillId="0" borderId="27" xfId="1" applyNumberFormat="1" applyFont="1" applyBorder="1" applyAlignment="1">
      <alignment horizontal="center" vertical="center" wrapText="1" shrinkToFit="1"/>
    </xf>
    <xf numFmtId="0" fontId="15" fillId="0" borderId="72" xfId="1" applyNumberFormat="1" applyFont="1" applyBorder="1" applyAlignment="1">
      <alignment horizontal="center" vertical="center" wrapText="1" shrinkToFit="1"/>
    </xf>
    <xf numFmtId="0" fontId="15" fillId="0" borderId="20" xfId="1" applyNumberFormat="1" applyFont="1" applyBorder="1" applyAlignment="1">
      <alignment horizontal="center" vertical="center" shrinkToFit="1"/>
    </xf>
    <xf numFmtId="0" fontId="15" fillId="0" borderId="24" xfId="1" applyNumberFormat="1" applyFont="1" applyBorder="1" applyAlignment="1">
      <alignment horizontal="center" vertical="center" shrinkToFit="1"/>
    </xf>
    <xf numFmtId="0" fontId="15" fillId="0" borderId="27" xfId="1" applyNumberFormat="1" applyFont="1" applyBorder="1" applyAlignment="1">
      <alignment horizontal="center" vertical="center" shrinkToFit="1"/>
    </xf>
    <xf numFmtId="0" fontId="15" fillId="0" borderId="21" xfId="1" applyNumberFormat="1" applyFont="1" applyBorder="1" applyAlignment="1">
      <alignment horizontal="center" vertical="center" shrinkToFit="1"/>
    </xf>
    <xf numFmtId="0" fontId="15" fillId="0" borderId="22" xfId="1" applyNumberFormat="1" applyFont="1" applyBorder="1" applyAlignment="1">
      <alignment horizontal="center" vertical="center" shrinkToFit="1"/>
    </xf>
    <xf numFmtId="0" fontId="15" fillId="0" borderId="20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77" xfId="1" applyFont="1" applyBorder="1" applyAlignment="1">
      <alignment horizontal="center" vertical="center"/>
    </xf>
    <xf numFmtId="0" fontId="36" fillId="0" borderId="50" xfId="1" applyNumberFormat="1" applyFont="1" applyBorder="1" applyAlignment="1">
      <alignment horizontal="center" vertical="center" wrapText="1" shrinkToFit="1"/>
    </xf>
    <xf numFmtId="0" fontId="36" fillId="0" borderId="52" xfId="1" applyNumberFormat="1" applyFont="1" applyBorder="1" applyAlignment="1">
      <alignment horizontal="center" vertical="center" wrapText="1" shrinkToFit="1"/>
    </xf>
    <xf numFmtId="0" fontId="15" fillId="0" borderId="62" xfId="1" applyFont="1" applyBorder="1" applyAlignment="1">
      <alignment horizontal="center" vertical="center"/>
    </xf>
    <xf numFmtId="0" fontId="36" fillId="0" borderId="80" xfId="1" applyNumberFormat="1" applyFont="1" applyBorder="1" applyAlignment="1">
      <alignment horizontal="center" vertical="center" wrapText="1" shrinkToFit="1"/>
    </xf>
    <xf numFmtId="0" fontId="36" fillId="0" borderId="64" xfId="1" applyNumberFormat="1" applyFont="1" applyBorder="1" applyAlignment="1">
      <alignment horizontal="center" vertical="center" wrapText="1" shrinkToFit="1"/>
    </xf>
    <xf numFmtId="0" fontId="36" fillId="0" borderId="23" xfId="1" applyNumberFormat="1" applyFont="1" applyBorder="1" applyAlignment="1">
      <alignment horizontal="center" vertical="center" wrapText="1" shrinkToFit="1"/>
    </xf>
    <xf numFmtId="0" fontId="36" fillId="0" borderId="63" xfId="1" applyNumberFormat="1" applyFont="1" applyBorder="1" applyAlignment="1">
      <alignment horizontal="center" vertical="center" wrapText="1" shrinkToFit="1"/>
    </xf>
    <xf numFmtId="0" fontId="15" fillId="0" borderId="8" xfId="1" applyNumberFormat="1" applyFont="1" applyBorder="1" applyAlignment="1">
      <alignment horizontal="center" vertical="center" wrapText="1" shrinkToFit="1"/>
    </xf>
    <xf numFmtId="0" fontId="15" fillId="0" borderId="25" xfId="1" applyNumberFormat="1" applyFont="1" applyBorder="1" applyAlignment="1">
      <alignment horizontal="center" vertical="center" wrapText="1" shrinkToFit="1"/>
    </xf>
    <xf numFmtId="0" fontId="15" fillId="0" borderId="26" xfId="1" applyNumberFormat="1" applyFont="1" applyBorder="1" applyAlignment="1">
      <alignment horizontal="center" vertical="center" wrapText="1" shrinkToFit="1"/>
    </xf>
    <xf numFmtId="0" fontId="15" fillId="0" borderId="28" xfId="1" applyNumberFormat="1" applyFont="1" applyBorder="1" applyAlignment="1">
      <alignment horizontal="center" vertical="center" wrapText="1" shrinkToFit="1"/>
    </xf>
    <xf numFmtId="0" fontId="15" fillId="0" borderId="29" xfId="1" applyNumberFormat="1" applyFont="1" applyBorder="1" applyAlignment="1">
      <alignment horizontal="center" vertical="center" wrapText="1" shrinkToFit="1"/>
    </xf>
    <xf numFmtId="0" fontId="15" fillId="0" borderId="38" xfId="1" applyNumberFormat="1" applyFont="1" applyBorder="1" applyAlignment="1">
      <alignment horizontal="center" vertical="center" wrapText="1" shrinkToFit="1"/>
    </xf>
    <xf numFmtId="0" fontId="15" fillId="0" borderId="8" xfId="1" applyNumberFormat="1" applyFont="1" applyBorder="1" applyAlignment="1">
      <alignment horizontal="center" vertical="center" shrinkToFit="1"/>
    </xf>
    <xf numFmtId="0" fontId="15" fillId="0" borderId="28" xfId="1" applyNumberFormat="1" applyFont="1" applyBorder="1" applyAlignment="1">
      <alignment horizontal="center" vertical="center" shrinkToFit="1"/>
    </xf>
    <xf numFmtId="0" fontId="15" fillId="0" borderId="29" xfId="1" applyNumberFormat="1" applyFont="1" applyBorder="1" applyAlignment="1">
      <alignment horizontal="center" vertical="center" shrinkToFit="1"/>
    </xf>
    <xf numFmtId="0" fontId="15" fillId="0" borderId="25" xfId="1" applyNumberFormat="1" applyFont="1" applyBorder="1" applyAlignment="1">
      <alignment horizontal="center" vertical="center" shrinkToFit="1"/>
    </xf>
    <xf numFmtId="0" fontId="15" fillId="0" borderId="26" xfId="1" applyNumberFormat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20" fillId="0" borderId="13" xfId="1" applyNumberFormat="1" applyFont="1" applyBorder="1" applyAlignment="1">
      <alignment horizontal="center" vertical="center" wrapText="1" shrinkToFit="1"/>
    </xf>
    <xf numFmtId="0" fontId="20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0" fillId="0" borderId="12" xfId="1" applyNumberFormat="1" applyFont="1" applyBorder="1" applyAlignment="1">
      <alignment horizontal="center" vertical="center" shrinkToFit="1"/>
    </xf>
    <xf numFmtId="0" fontId="20" fillId="0" borderId="46" xfId="1" applyNumberFormat="1" applyFont="1" applyBorder="1" applyAlignment="1">
      <alignment horizontal="center" vertical="center" shrinkToFit="1"/>
    </xf>
    <xf numFmtId="0" fontId="20" fillId="0" borderId="14" xfId="1" applyNumberFormat="1" applyFont="1" applyBorder="1" applyAlignment="1">
      <alignment horizontal="center" vertical="center" shrinkToFit="1"/>
    </xf>
    <xf numFmtId="0" fontId="20" fillId="0" borderId="13" xfId="1" applyNumberFormat="1" applyFont="1" applyBorder="1" applyAlignment="1">
      <alignment horizontal="center" vertical="center" shrinkToFit="1"/>
    </xf>
    <xf numFmtId="0" fontId="37" fillId="0" borderId="4" xfId="1" applyFont="1" applyBorder="1" applyAlignment="1">
      <alignment vertical="center" textRotation="90"/>
    </xf>
    <xf numFmtId="0" fontId="30" fillId="0" borderId="0" xfId="1" applyFont="1" applyBorder="1" applyAlignment="1">
      <alignment horizontal="center" vertical="top"/>
    </xf>
    <xf numFmtId="0" fontId="30" fillId="0" borderId="10" xfId="1" applyFont="1" applyBorder="1" applyAlignment="1">
      <alignment horizontal="center" vertical="top"/>
    </xf>
    <xf numFmtId="0" fontId="8" fillId="0" borderId="77" xfId="1" applyNumberFormat="1" applyFont="1" applyBorder="1" applyAlignment="1">
      <alignment horizontal="center" vertical="center"/>
    </xf>
    <xf numFmtId="0" fontId="8" fillId="0" borderId="78" xfId="1" applyNumberFormat="1" applyFont="1" applyBorder="1" applyAlignment="1">
      <alignment horizontal="center" vertical="center"/>
    </xf>
    <xf numFmtId="0" fontId="8" fillId="0" borderId="75" xfId="1" applyNumberFormat="1" applyFont="1" applyBorder="1" applyAlignment="1">
      <alignment horizontal="center" vertical="center"/>
    </xf>
    <xf numFmtId="0" fontId="8" fillId="0" borderId="79" xfId="1" applyNumberFormat="1" applyFont="1" applyBorder="1" applyAlignment="1">
      <alignment horizontal="center" vertical="center"/>
    </xf>
    <xf numFmtId="0" fontId="40" fillId="0" borderId="0" xfId="1" applyFont="1" applyBorder="1"/>
    <xf numFmtId="0" fontId="37" fillId="0" borderId="0" xfId="1" applyFont="1" applyBorder="1" applyAlignment="1">
      <alignment vertical="center" textRotation="90"/>
    </xf>
    <xf numFmtId="0" fontId="8" fillId="0" borderId="62" xfId="1" applyNumberFormat="1" applyFont="1" applyBorder="1" applyAlignment="1">
      <alignment horizontal="center" vertical="center"/>
    </xf>
    <xf numFmtId="0" fontId="2" fillId="0" borderId="64" xfId="1" applyNumberFormat="1" applyFont="1" applyBorder="1" applyAlignment="1">
      <alignment horizontal="center" vertical="center"/>
    </xf>
    <xf numFmtId="0" fontId="2" fillId="0" borderId="23" xfId="1" applyNumberFormat="1" applyFont="1" applyBorder="1" applyAlignment="1">
      <alignment horizontal="center" vertical="center"/>
    </xf>
    <xf numFmtId="0" fontId="2" fillId="0" borderId="63" xfId="1" applyNumberFormat="1" applyFont="1" applyBorder="1" applyAlignment="1">
      <alignment horizontal="center" vertical="center"/>
    </xf>
    <xf numFmtId="0" fontId="8" fillId="0" borderId="64" xfId="1" applyNumberFormat="1" applyFont="1" applyBorder="1" applyAlignment="1">
      <alignment horizontal="center" vertical="center"/>
    </xf>
    <xf numFmtId="0" fontId="8" fillId="0" borderId="23" xfId="1" applyNumberFormat="1" applyFont="1" applyBorder="1" applyAlignment="1">
      <alignment horizontal="center" vertical="center"/>
    </xf>
    <xf numFmtId="0" fontId="8" fillId="0" borderId="63" xfId="1" applyNumberFormat="1" applyFont="1" applyBorder="1" applyAlignment="1">
      <alignment horizontal="center" vertical="center"/>
    </xf>
    <xf numFmtId="0" fontId="30" fillId="0" borderId="0" xfId="1" applyFont="1" applyBorder="1" applyAlignment="1">
      <alignment horizontal="center"/>
    </xf>
    <xf numFmtId="0" fontId="8" fillId="0" borderId="73" xfId="1" applyNumberFormat="1" applyFont="1" applyBorder="1" applyAlignment="1">
      <alignment horizontal="center" vertical="center"/>
    </xf>
    <xf numFmtId="0" fontId="8" fillId="0" borderId="39" xfId="1" applyNumberFormat="1" applyFont="1" applyBorder="1" applyAlignment="1">
      <alignment horizontal="center" vertical="center"/>
    </xf>
    <xf numFmtId="0" fontId="8" fillId="0" borderId="40" xfId="1" applyNumberFormat="1" applyFont="1" applyBorder="1" applyAlignment="1">
      <alignment horizontal="center" vertical="center"/>
    </xf>
    <xf numFmtId="0" fontId="8" fillId="0" borderId="41" xfId="1" applyNumberFormat="1" applyFont="1" applyBorder="1" applyAlignment="1">
      <alignment horizontal="center" vertical="center"/>
    </xf>
    <xf numFmtId="0" fontId="40" fillId="0" borderId="0" xfId="1" applyNumberFormat="1" applyFont="1" applyBorder="1"/>
    <xf numFmtId="49" fontId="40" fillId="0" borderId="0" xfId="1" applyNumberFormat="1" applyFont="1" applyBorder="1"/>
    <xf numFmtId="0" fontId="8" fillId="0" borderId="0" xfId="1" applyNumberFormat="1" applyFont="1" applyBorder="1" applyAlignment="1">
      <alignment vertical="center" wrapText="1"/>
    </xf>
    <xf numFmtId="0" fontId="41" fillId="0" borderId="47" xfId="1" applyFont="1" applyBorder="1" applyAlignment="1">
      <alignment horizontal="center" vertical="center" wrapText="1"/>
    </xf>
    <xf numFmtId="0" fontId="41" fillId="0" borderId="46" xfId="1" applyNumberFormat="1" applyFont="1" applyBorder="1" applyAlignment="1">
      <alignment horizontal="center" vertical="center" wrapText="1"/>
    </xf>
    <xf numFmtId="49" fontId="22" fillId="0" borderId="50" xfId="1" applyNumberFormat="1" applyFont="1" applyBorder="1" applyAlignment="1">
      <alignment horizontal="center" vertical="center" wrapText="1"/>
    </xf>
    <xf numFmtId="0" fontId="22" fillId="0" borderId="59" xfId="1" applyFont="1" applyBorder="1" applyAlignment="1">
      <alignment horizontal="center" vertical="center"/>
    </xf>
    <xf numFmtId="49" fontId="40" fillId="0" borderId="73" xfId="1" applyNumberFormat="1" applyFont="1" applyBorder="1" applyAlignment="1">
      <alignment horizontal="center" vertical="justify" wrapText="1"/>
    </xf>
    <xf numFmtId="0" fontId="41" fillId="0" borderId="71" xfId="1" applyFont="1" applyBorder="1" applyAlignment="1">
      <alignment horizontal="left" vertical="center"/>
    </xf>
    <xf numFmtId="0" fontId="29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vertical="center" wrapText="1"/>
    </xf>
    <xf numFmtId="49" fontId="9" fillId="0" borderId="0" xfId="1" applyNumberFormat="1" applyFont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43" fillId="0" borderId="0" xfId="1" applyFont="1" applyBorder="1" applyAlignment="1">
      <alignment vertical="center" wrapText="1"/>
    </xf>
    <xf numFmtId="0" fontId="43" fillId="0" borderId="0" xfId="1" applyFont="1" applyBorder="1" applyAlignment="1">
      <alignment vertical="center"/>
    </xf>
    <xf numFmtId="0" fontId="31" fillId="0" borderId="0" xfId="1" applyFont="1" applyBorder="1" applyAlignment="1">
      <alignment vertical="center" wrapText="1"/>
    </xf>
    <xf numFmtId="0" fontId="31" fillId="0" borderId="0" xfId="1" applyFont="1" applyBorder="1" applyAlignment="1">
      <alignment vertical="center"/>
    </xf>
    <xf numFmtId="0" fontId="40" fillId="0" borderId="64" xfId="1" applyFont="1" applyBorder="1"/>
    <xf numFmtId="0" fontId="41" fillId="0" borderId="34" xfId="1" applyFont="1" applyBorder="1" applyAlignment="1">
      <alignment horizontal="center" vertical="center" wrapText="1"/>
    </xf>
    <xf numFmtId="0" fontId="33" fillId="0" borderId="0" xfId="1" applyFont="1" applyBorder="1" applyAlignment="1">
      <alignment horizontal="center" vertical="center"/>
    </xf>
    <xf numFmtId="0" fontId="19" fillId="0" borderId="76" xfId="1" applyNumberFormat="1" applyFont="1" applyBorder="1" applyAlignment="1">
      <alignment horizontal="center" vertical="center" wrapText="1"/>
    </xf>
    <xf numFmtId="0" fontId="19" fillId="0" borderId="75" xfId="1" applyFont="1" applyBorder="1" applyAlignment="1">
      <alignment horizontal="center" vertical="center" wrapText="1"/>
    </xf>
    <xf numFmtId="49" fontId="44" fillId="0" borderId="0" xfId="1" applyNumberFormat="1" applyFont="1" applyBorder="1" applyAlignment="1">
      <alignment vertical="center"/>
    </xf>
    <xf numFmtId="0" fontId="44" fillId="0" borderId="0" xfId="1" applyFont="1" applyBorder="1" applyAlignment="1">
      <alignment vertical="center"/>
    </xf>
    <xf numFmtId="49" fontId="44" fillId="0" borderId="0" xfId="1" applyNumberFormat="1" applyFont="1" applyBorder="1" applyAlignment="1">
      <alignment horizontal="center" vertical="center"/>
    </xf>
    <xf numFmtId="0" fontId="39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35" fillId="0" borderId="64" xfId="1" applyFont="1" applyBorder="1"/>
    <xf numFmtId="0" fontId="19" fillId="0" borderId="65" xfId="1" applyNumberFormat="1" applyFont="1" applyBorder="1" applyAlignment="1">
      <alignment horizontal="center" vertical="center" wrapText="1"/>
    </xf>
    <xf numFmtId="0" fontId="19" fillId="0" borderId="51" xfId="1" applyFont="1" applyBorder="1" applyAlignment="1">
      <alignment horizontal="center" vertical="center" wrapText="1"/>
    </xf>
    <xf numFmtId="0" fontId="19" fillId="0" borderId="54" xfId="1" applyNumberFormat="1" applyFont="1" applyBorder="1" applyAlignment="1">
      <alignment horizontal="center" vertical="center" wrapText="1"/>
    </xf>
    <xf numFmtId="49" fontId="19" fillId="0" borderId="38" xfId="1" applyNumberFormat="1" applyFont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35" fillId="0" borderId="24" xfId="1" applyFont="1" applyBorder="1"/>
    <xf numFmtId="49" fontId="35" fillId="0" borderId="0" xfId="1" applyNumberFormat="1" applyFont="1" applyBorder="1" applyAlignment="1">
      <alignment horizontal="center" vertical="center" wrapText="1"/>
    </xf>
    <xf numFmtId="49" fontId="17" fillId="0" borderId="0" xfId="1" applyNumberFormat="1" applyFont="1" applyBorder="1" applyAlignment="1">
      <alignment horizontal="center" vertical="justify" wrapText="1"/>
    </xf>
    <xf numFmtId="49" fontId="35" fillId="0" borderId="46" xfId="1" applyNumberFormat="1" applyFont="1" applyBorder="1" applyAlignment="1">
      <alignment horizontal="center" vertical="center" wrapText="1"/>
    </xf>
    <xf numFmtId="0" fontId="17" fillId="0" borderId="0" xfId="1" applyFont="1" applyBorder="1" applyAlignment="1">
      <alignment vertical="justify" wrapText="1"/>
    </xf>
    <xf numFmtId="49" fontId="17" fillId="0" borderId="0" xfId="1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vertical="center"/>
    </xf>
    <xf numFmtId="49" fontId="40" fillId="0" borderId="0" xfId="1" applyNumberFormat="1" applyFont="1" applyBorder="1" applyAlignment="1">
      <alignment horizontal="center" vertical="center" wrapText="1"/>
    </xf>
    <xf numFmtId="49" fontId="45" fillId="0" borderId="0" xfId="1" applyNumberFormat="1" applyFont="1" applyBorder="1" applyAlignment="1">
      <alignment horizontal="left" vertical="justify" wrapText="1"/>
    </xf>
    <xf numFmtId="0" fontId="40" fillId="0" borderId="0" xfId="1" applyFont="1" applyBorder="1" applyAlignment="1">
      <alignment vertical="justify" wrapText="1"/>
    </xf>
    <xf numFmtId="0" fontId="40" fillId="0" borderId="0" xfId="1" applyFont="1" applyBorder="1" applyAlignment="1">
      <alignment horizontal="center" vertical="justify" wrapText="1"/>
    </xf>
    <xf numFmtId="0" fontId="40" fillId="0" borderId="0" xfId="1" applyNumberFormat="1" applyFont="1" applyBorder="1" applyAlignment="1"/>
    <xf numFmtId="49" fontId="40" fillId="0" borderId="0" xfId="1" applyNumberFormat="1" applyFont="1" applyBorder="1" applyAlignment="1"/>
    <xf numFmtId="49" fontId="9" fillId="0" borderId="0" xfId="1" applyNumberFormat="1" applyFont="1" applyBorder="1" applyAlignment="1"/>
    <xf numFmtId="0" fontId="40" fillId="0" borderId="0" xfId="1" applyFont="1" applyBorder="1" applyAlignment="1"/>
    <xf numFmtId="0" fontId="40" fillId="0" borderId="53" xfId="1" applyFont="1" applyBorder="1"/>
    <xf numFmtId="0" fontId="41" fillId="0" borderId="0" xfId="1" applyFont="1" applyBorder="1"/>
    <xf numFmtId="49" fontId="41" fillId="0" borderId="0" xfId="1" applyNumberFormat="1" applyFont="1" applyBorder="1" applyAlignment="1">
      <alignment horizontal="center" vertical="justify" wrapText="1"/>
    </xf>
    <xf numFmtId="49" fontId="41" fillId="0" borderId="0" xfId="1" applyNumberFormat="1" applyFont="1" applyBorder="1" applyAlignment="1"/>
    <xf numFmtId="49" fontId="41" fillId="0" borderId="0" xfId="1" applyNumberFormat="1" applyFont="1" applyBorder="1" applyAlignment="1">
      <alignment vertical="center" wrapText="1"/>
    </xf>
    <xf numFmtId="49" fontId="41" fillId="0" borderId="0" xfId="1" applyNumberFormat="1" applyFont="1" applyBorder="1" applyAlignment="1">
      <alignment horizontal="left"/>
    </xf>
    <xf numFmtId="0" fontId="45" fillId="0" borderId="0" xfId="1" applyFont="1" applyBorder="1"/>
    <xf numFmtId="0" fontId="40" fillId="0" borderId="0" xfId="1" applyFont="1" applyAlignment="1"/>
    <xf numFmtId="0" fontId="40" fillId="0" borderId="0" xfId="1" applyFont="1" applyAlignment="1">
      <alignment horizontal="center"/>
    </xf>
    <xf numFmtId="49" fontId="46" fillId="0" borderId="0" xfId="1" applyNumberFormat="1" applyFont="1" applyBorder="1" applyAlignment="1">
      <alignment horizontal="left" vertical="justify"/>
    </xf>
    <xf numFmtId="49" fontId="40" fillId="0" borderId="0" xfId="1" applyNumberFormat="1" applyFont="1" applyBorder="1" applyAlignment="1">
      <alignment horizontal="center" vertical="justify" wrapText="1"/>
    </xf>
    <xf numFmtId="0" fontId="40" fillId="0" borderId="0" xfId="1" applyFont="1" applyBorder="1" applyAlignment="1">
      <alignment vertical="justify"/>
    </xf>
    <xf numFmtId="49" fontId="47" fillId="0" borderId="0" xfId="1" applyNumberFormat="1" applyFont="1" applyBorder="1" applyAlignment="1">
      <alignment horizontal="left" vertical="justify"/>
    </xf>
    <xf numFmtId="0" fontId="45" fillId="0" borderId="0" xfId="1" applyNumberFormat="1" applyFont="1" applyBorder="1" applyAlignment="1">
      <alignment horizontal="center" vertical="justify" wrapText="1"/>
    </xf>
    <xf numFmtId="0" fontId="48" fillId="0" borderId="0" xfId="1" applyNumberFormat="1" applyFont="1" applyBorder="1" applyAlignment="1">
      <alignment horizontal="center" vertical="justify" wrapText="1"/>
    </xf>
    <xf numFmtId="0" fontId="49" fillId="0" borderId="0" xfId="1" applyNumberFormat="1" applyFont="1" applyBorder="1" applyAlignment="1">
      <alignment horizontal="center" vertical="justify" wrapText="1"/>
    </xf>
    <xf numFmtId="49" fontId="49" fillId="0" borderId="0" xfId="1" applyNumberFormat="1" applyFont="1" applyBorder="1" applyAlignment="1">
      <alignment horizontal="left" vertical="justify"/>
    </xf>
    <xf numFmtId="49" fontId="48" fillId="0" borderId="0" xfId="1" applyNumberFormat="1" applyFont="1" applyBorder="1" applyAlignment="1">
      <alignment horizontal="center" vertical="justify" wrapText="1"/>
    </xf>
    <xf numFmtId="49" fontId="49" fillId="0" borderId="0" xfId="1" applyNumberFormat="1" applyFont="1" applyBorder="1" applyAlignment="1">
      <alignment horizontal="center" vertical="justify" wrapText="1"/>
    </xf>
    <xf numFmtId="49" fontId="45" fillId="0" borderId="0" xfId="1" applyNumberFormat="1" applyFont="1" applyBorder="1" applyAlignment="1">
      <alignment horizontal="center" vertical="justify" wrapText="1"/>
    </xf>
    <xf numFmtId="0" fontId="48" fillId="0" borderId="0" xfId="1" applyFont="1" applyBorder="1"/>
    <xf numFmtId="0" fontId="15" fillId="0" borderId="0" xfId="1" applyFont="1" applyBorder="1" applyAlignment="1">
      <alignment vertical="center"/>
    </xf>
    <xf numFmtId="49" fontId="15" fillId="0" borderId="0" xfId="1" applyNumberFormat="1" applyFont="1" applyBorder="1" applyAlignment="1" applyProtection="1">
      <alignment horizontal="left" vertical="center"/>
    </xf>
    <xf numFmtId="0" fontId="50" fillId="0" borderId="0" xfId="1" applyFont="1" applyBorder="1" applyAlignment="1">
      <alignment horizontal="left" vertical="center"/>
    </xf>
    <xf numFmtId="49" fontId="15" fillId="0" borderId="0" xfId="1" applyNumberFormat="1" applyFont="1" applyBorder="1" applyAlignment="1" applyProtection="1">
      <alignment vertical="center"/>
    </xf>
    <xf numFmtId="49" fontId="15" fillId="0" borderId="0" xfId="1" applyNumberFormat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horizontal="left" vertical="center"/>
    </xf>
    <xf numFmtId="0" fontId="51" fillId="0" borderId="0" xfId="1" applyFont="1" applyBorder="1" applyAlignment="1" applyProtection="1"/>
    <xf numFmtId="0" fontId="1" fillId="0" borderId="0" xfId="1" applyAlignment="1" applyProtection="1"/>
    <xf numFmtId="49" fontId="45" fillId="0" borderId="0" xfId="1" applyNumberFormat="1" applyFont="1" applyBorder="1" applyAlignment="1" applyProtection="1">
      <alignment horizontal="center" vertical="justify"/>
    </xf>
    <xf numFmtId="0" fontId="52" fillId="0" borderId="0" xfId="1" applyFont="1" applyBorder="1" applyAlignment="1" applyProtection="1">
      <alignment horizontal="center" vertical="top"/>
    </xf>
    <xf numFmtId="0" fontId="45" fillId="0" borderId="0" xfId="1" applyFont="1" applyBorder="1" applyAlignment="1" applyProtection="1">
      <alignment horizontal="left" vertical="justify"/>
    </xf>
    <xf numFmtId="0" fontId="52" fillId="0" borderId="0" xfId="1" applyFont="1" applyBorder="1" applyAlignment="1" applyProtection="1">
      <alignment vertical="top"/>
    </xf>
    <xf numFmtId="0" fontId="40" fillId="0" borderId="0" xfId="1" applyFont="1" applyBorder="1" applyAlignment="1" applyProtection="1"/>
    <xf numFmtId="49" fontId="49" fillId="0" borderId="0" xfId="1" applyNumberFormat="1" applyFont="1" applyBorder="1" applyAlignment="1">
      <alignment vertical="justify"/>
    </xf>
    <xf numFmtId="49" fontId="21" fillId="0" borderId="0" xfId="1" applyNumberFormat="1" applyFont="1" applyBorder="1" applyAlignment="1" applyProtection="1">
      <alignment vertical="justify"/>
    </xf>
    <xf numFmtId="0" fontId="21" fillId="0" borderId="0" xfId="1" applyFont="1" applyBorder="1"/>
    <xf numFmtId="0" fontId="40" fillId="0" borderId="0" xfId="1" applyFont="1" applyBorder="1" applyAlignment="1">
      <alignment horizontal="left" vertical="top"/>
    </xf>
    <xf numFmtId="49" fontId="45" fillId="0" borderId="0" xfId="1" applyNumberFormat="1" applyFont="1" applyBorder="1" applyAlignment="1" applyProtection="1">
      <alignment horizontal="left" vertical="justify"/>
    </xf>
    <xf numFmtId="0" fontId="40" fillId="0" borderId="0" xfId="1" applyFont="1" applyBorder="1" applyProtection="1"/>
    <xf numFmtId="49" fontId="45" fillId="0" borderId="0" xfId="1" applyNumberFormat="1" applyFont="1" applyBorder="1" applyAlignment="1" applyProtection="1">
      <alignment horizontal="center" vertical="justify" wrapText="1"/>
    </xf>
    <xf numFmtId="0" fontId="3" fillId="0" borderId="0" xfId="1" applyFont="1" applyBorder="1" applyAlignment="1" applyProtection="1"/>
    <xf numFmtId="0" fontId="40" fillId="0" borderId="0" xfId="1" applyFont="1" applyBorder="1" applyAlignment="1" applyProtection="1">
      <alignment vertical="justify"/>
    </xf>
    <xf numFmtId="0" fontId="40" fillId="0" borderId="0" xfId="1" applyFont="1" applyBorder="1" applyAlignment="1" applyProtection="1">
      <alignment horizontal="right" vertical="justify"/>
    </xf>
    <xf numFmtId="0" fontId="3" fillId="0" borderId="0" xfId="1" applyFont="1" applyBorder="1" applyAlignment="1" applyProtection="1">
      <alignment horizontal="right"/>
    </xf>
    <xf numFmtId="49" fontId="53" fillId="0" borderId="0" xfId="1" applyNumberFormat="1" applyFont="1" applyBorder="1" applyAlignment="1" applyProtection="1">
      <alignment horizontal="center" vertical="justify"/>
    </xf>
    <xf numFmtId="0" fontId="53" fillId="0" borderId="0" xfId="1" applyFont="1" applyBorder="1" applyAlignment="1" applyProtection="1"/>
    <xf numFmtId="0" fontId="25" fillId="0" borderId="0" xfId="1" applyFont="1" applyBorder="1"/>
    <xf numFmtId="0" fontId="9" fillId="0" borderId="0" xfId="1" applyFont="1" applyBorder="1" applyAlignment="1" applyProtection="1"/>
    <xf numFmtId="0" fontId="40" fillId="0" borderId="0" xfId="1" applyFont="1" applyAlignment="1">
      <alignment vertical="center"/>
    </xf>
    <xf numFmtId="0" fontId="1" fillId="0" borderId="0" xfId="1" applyAlignment="1">
      <alignment vertical="center"/>
    </xf>
    <xf numFmtId="0" fontId="40" fillId="0" borderId="0" xfId="1" applyFont="1" applyBorder="1" applyAlignment="1">
      <alignment horizontal="left" vertical="top" wrapText="1"/>
    </xf>
    <xf numFmtId="0" fontId="40" fillId="0" borderId="0" xfId="1" applyFont="1" applyBorder="1" applyAlignment="1">
      <alignment vertical="top"/>
    </xf>
    <xf numFmtId="0" fontId="40" fillId="0" borderId="0" xfId="1" applyNumberFormat="1" applyFont="1" applyBorder="1" applyAlignment="1">
      <alignment vertical="top"/>
    </xf>
    <xf numFmtId="0" fontId="3" fillId="0" borderId="0" xfId="1" applyFont="1" applyBorder="1" applyAlignment="1"/>
    <xf numFmtId="0" fontId="40" fillId="0" borderId="0" xfId="1" applyFont="1"/>
    <xf numFmtId="0" fontId="3" fillId="0" borderId="0" xfId="1" applyFont="1" applyBorder="1" applyAlignment="1">
      <alignment horizontal="center"/>
    </xf>
    <xf numFmtId="0" fontId="33" fillId="0" borderId="0" xfId="1" applyFont="1" applyFill="1" applyBorder="1"/>
    <xf numFmtId="0" fontId="9" fillId="0" borderId="0" xfId="1" applyFont="1" applyFill="1" applyBorder="1" applyAlignment="1">
      <alignment horizontal="left" vertical="top" wrapText="1"/>
    </xf>
    <xf numFmtId="0" fontId="5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Alignment="1"/>
    <xf numFmtId="0" fontId="55" fillId="0" borderId="0" xfId="1" applyFont="1" applyFill="1" applyAlignment="1">
      <alignment horizontal="center" vertical="center"/>
    </xf>
    <xf numFmtId="0" fontId="25" fillId="0" borderId="1" xfId="1" applyFont="1" applyFill="1" applyBorder="1" applyAlignment="1">
      <alignment horizontal="left" vertical="center"/>
    </xf>
    <xf numFmtId="0" fontId="55" fillId="0" borderId="1" xfId="1" applyFont="1" applyFill="1" applyBorder="1"/>
    <xf numFmtId="0" fontId="55" fillId="0" borderId="0" xfId="1" applyFont="1" applyFill="1"/>
    <xf numFmtId="0" fontId="31" fillId="0" borderId="0" xfId="1" applyNumberFormat="1" applyFont="1" applyFill="1" applyBorder="1" applyAlignment="1">
      <alignment horizontal="left" vertical="center" wrapText="1"/>
    </xf>
    <xf numFmtId="0" fontId="55" fillId="0" borderId="0" xfId="1" applyFont="1" applyFill="1" applyBorder="1" applyAlignment="1">
      <alignment horizontal="left"/>
    </xf>
    <xf numFmtId="0" fontId="55" fillId="0" borderId="0" xfId="1" applyFont="1" applyFill="1" applyBorder="1" applyAlignment="1">
      <alignment horizontal="center" vertical="center"/>
    </xf>
    <xf numFmtId="0" fontId="57" fillId="0" borderId="97" xfId="1" applyFont="1" applyFill="1" applyBorder="1" applyAlignment="1">
      <alignment horizontal="left" vertical="center"/>
    </xf>
    <xf numFmtId="0" fontId="58" fillId="0" borderId="97" xfId="1" applyFont="1" applyFill="1" applyBorder="1" applyAlignment="1">
      <alignment horizontal="left" vertical="center"/>
    </xf>
    <xf numFmtId="0" fontId="59" fillId="0" borderId="97" xfId="1" applyFont="1" applyFill="1" applyBorder="1" applyAlignment="1">
      <alignment horizontal="left" vertical="center"/>
    </xf>
    <xf numFmtId="0" fontId="60" fillId="0" borderId="97" xfId="1" applyFont="1" applyFill="1" applyBorder="1" applyAlignment="1">
      <alignment horizontal="left" vertical="center"/>
    </xf>
    <xf numFmtId="0" fontId="61" fillId="0" borderId="0" xfId="1" applyFont="1" applyFill="1" applyBorder="1" applyAlignment="1">
      <alignment horizontal="left" vertical="center"/>
    </xf>
    <xf numFmtId="0" fontId="62" fillId="0" borderId="0" xfId="1" applyFont="1" applyFill="1"/>
    <xf numFmtId="0" fontId="29" fillId="0" borderId="0" xfId="1" applyFont="1" applyFill="1" applyAlignment="1">
      <alignment horizontal="left" vertical="center"/>
    </xf>
    <xf numFmtId="0" fontId="63" fillId="0" borderId="0" xfId="1" applyFont="1" applyFill="1" applyBorder="1" applyAlignment="1">
      <alignment horizontal="left" vertical="center"/>
    </xf>
    <xf numFmtId="0" fontId="64" fillId="0" borderId="1" xfId="1" applyFont="1" applyFill="1" applyBorder="1"/>
    <xf numFmtId="0" fontId="29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center"/>
    </xf>
    <xf numFmtId="0" fontId="9" fillId="0" borderId="0" xfId="1" applyFont="1" applyFill="1" applyBorder="1" applyAlignment="1"/>
    <xf numFmtId="49" fontId="31" fillId="0" borderId="0" xfId="1" applyNumberFormat="1" applyFont="1" applyFill="1" applyBorder="1" applyAlignment="1">
      <alignment horizontal="center" vertical="center" wrapText="1"/>
    </xf>
    <xf numFmtId="0" fontId="56" fillId="0" borderId="1" xfId="1" applyFont="1" applyFill="1" applyBorder="1" applyAlignment="1">
      <alignment horizontal="left" vertical="center"/>
    </xf>
    <xf numFmtId="49" fontId="21" fillId="0" borderId="1" xfId="1" applyNumberFormat="1" applyFont="1" applyFill="1" applyBorder="1" applyAlignment="1">
      <alignment horizontal="left" vertical="center" wrapText="1"/>
    </xf>
    <xf numFmtId="0" fontId="62" fillId="0" borderId="1" xfId="1" applyFont="1" applyFill="1" applyBorder="1"/>
    <xf numFmtId="0" fontId="29" fillId="0" borderId="0" xfId="1" applyFont="1" applyFill="1" applyBorder="1" applyAlignment="1">
      <alignment horizontal="left" vertical="center"/>
    </xf>
    <xf numFmtId="0" fontId="25" fillId="0" borderId="0" xfId="1" applyFont="1" applyFill="1" applyBorder="1"/>
    <xf numFmtId="0" fontId="25" fillId="0" borderId="0" xfId="1" applyFont="1" applyFill="1" applyBorder="1" applyAlignment="1">
      <alignment horizontal="left" wrapText="1"/>
    </xf>
    <xf numFmtId="0" fontId="56" fillId="0" borderId="2" xfId="1" applyFont="1" applyFill="1" applyBorder="1" applyAlignment="1">
      <alignment horizontal="left" vertical="center"/>
    </xf>
    <xf numFmtId="0" fontId="57" fillId="0" borderId="2" xfId="1" applyFont="1" applyFill="1" applyBorder="1" applyAlignment="1">
      <alignment horizontal="left" vertical="center"/>
    </xf>
    <xf numFmtId="0" fontId="58" fillId="0" borderId="2" xfId="1" applyFont="1" applyFill="1" applyBorder="1" applyAlignment="1">
      <alignment horizontal="left" vertical="center"/>
    </xf>
    <xf numFmtId="0" fontId="59" fillId="0" borderId="2" xfId="1" applyFont="1" applyFill="1" applyBorder="1" applyAlignment="1">
      <alignment horizontal="left" vertical="center"/>
    </xf>
    <xf numFmtId="0" fontId="60" fillId="0" borderId="2" xfId="1" applyFont="1" applyFill="1" applyBorder="1" applyAlignment="1">
      <alignment horizontal="left" vertical="center"/>
    </xf>
    <xf numFmtId="0" fontId="61" fillId="0" borderId="1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left" vertical="top" wrapText="1"/>
    </xf>
    <xf numFmtId="0" fontId="65" fillId="0" borderId="1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left" vertical="center"/>
    </xf>
    <xf numFmtId="0" fontId="25" fillId="0" borderId="0" xfId="1" applyFont="1" applyFill="1" applyBorder="1" applyAlignment="1">
      <alignment horizontal="center" wrapText="1"/>
    </xf>
    <xf numFmtId="0" fontId="9" fillId="0" borderId="0" xfId="1" applyNumberFormat="1" applyFont="1" applyFill="1" applyBorder="1" applyAlignment="1">
      <alignment horizontal="left" vertical="center"/>
    </xf>
    <xf numFmtId="0" fontId="55" fillId="0" borderId="0" xfId="1" applyFont="1" applyFill="1" applyAlignment="1">
      <alignment horizontal="left"/>
    </xf>
    <xf numFmtId="0" fontId="43" fillId="0" borderId="1" xfId="1" applyFont="1" applyFill="1" applyBorder="1" applyAlignment="1">
      <alignment horizontal="left" vertical="center"/>
    </xf>
    <xf numFmtId="0" fontId="43" fillId="0" borderId="0" xfId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left" vertical="center"/>
    </xf>
    <xf numFmtId="0" fontId="66" fillId="0" borderId="0" xfId="1" applyFont="1" applyFill="1" applyBorder="1" applyAlignment="1">
      <alignment horizontal="center" wrapText="1"/>
    </xf>
    <xf numFmtId="0" fontId="33" fillId="0" borderId="0" xfId="1" applyNumberFormat="1" applyFont="1" applyFill="1" applyBorder="1" applyAlignment="1">
      <alignment horizontal="left" vertical="top" wrapText="1"/>
    </xf>
    <xf numFmtId="49" fontId="33" fillId="0" borderId="0" xfId="1" applyNumberFormat="1" applyFont="1" applyFill="1" applyBorder="1"/>
    <xf numFmtId="49" fontId="31" fillId="0" borderId="96" xfId="1" applyNumberFormat="1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/>
    <xf numFmtId="0" fontId="33" fillId="0" borderId="0" xfId="1" applyFont="1" applyFill="1" applyBorder="1" applyAlignment="1">
      <alignment vertical="top"/>
    </xf>
    <xf numFmtId="0" fontId="31" fillId="0" borderId="123" xfId="1" applyNumberFormat="1" applyFont="1" applyFill="1" applyBorder="1" applyAlignment="1">
      <alignment horizontal="center" vertical="center" textRotation="90" wrapText="1"/>
    </xf>
    <xf numFmtId="0" fontId="9" fillId="0" borderId="123" xfId="1" applyNumberFormat="1" applyFont="1" applyFill="1" applyBorder="1" applyAlignment="1">
      <alignment horizontal="center" vertical="center" textRotation="90" wrapText="1"/>
    </xf>
    <xf numFmtId="0" fontId="9" fillId="0" borderId="121" xfId="1" applyFont="1" applyFill="1" applyBorder="1" applyAlignment="1">
      <alignment horizontal="center" vertical="center" textRotation="90" wrapText="1"/>
    </xf>
    <xf numFmtId="0" fontId="9" fillId="0" borderId="126" xfId="1" applyFont="1" applyFill="1" applyBorder="1" applyAlignment="1">
      <alignment horizontal="center" vertical="center" textRotation="90" wrapText="1"/>
    </xf>
    <xf numFmtId="0" fontId="9" fillId="0" borderId="127" xfId="1" applyFont="1" applyFill="1" applyBorder="1" applyAlignment="1">
      <alignment horizontal="center" vertical="center" textRotation="90" wrapText="1"/>
    </xf>
    <xf numFmtId="0" fontId="31" fillId="0" borderId="128" xfId="1" applyFont="1" applyFill="1" applyBorder="1" applyAlignment="1">
      <alignment horizontal="center" vertical="center"/>
    </xf>
    <xf numFmtId="0" fontId="31" fillId="0" borderId="130" xfId="1" applyNumberFormat="1" applyFont="1" applyFill="1" applyBorder="1" applyAlignment="1">
      <alignment horizontal="center" vertical="center" wrapText="1"/>
    </xf>
    <xf numFmtId="0" fontId="31" fillId="0" borderId="131" xfId="1" applyNumberFormat="1" applyFont="1" applyFill="1" applyBorder="1" applyAlignment="1">
      <alignment horizontal="center" vertical="center"/>
    </xf>
    <xf numFmtId="0" fontId="31" fillId="0" borderId="132" xfId="1" applyNumberFormat="1" applyFont="1" applyFill="1" applyBorder="1" applyAlignment="1">
      <alignment horizontal="center" vertical="center"/>
    </xf>
    <xf numFmtId="0" fontId="31" fillId="0" borderId="133" xfId="1" applyNumberFormat="1" applyFont="1" applyFill="1" applyBorder="1" applyAlignment="1">
      <alignment horizontal="center" vertical="center"/>
    </xf>
    <xf numFmtId="0" fontId="31" fillId="0" borderId="129" xfId="1" applyNumberFormat="1" applyFont="1" applyFill="1" applyBorder="1" applyAlignment="1">
      <alignment horizontal="center" vertical="center"/>
    </xf>
    <xf numFmtId="0" fontId="31" fillId="0" borderId="46" xfId="1" applyNumberFormat="1" applyFont="1" applyFill="1" applyBorder="1" applyAlignment="1">
      <alignment horizontal="center" vertical="center"/>
    </xf>
    <xf numFmtId="0" fontId="33" fillId="0" borderId="134" xfId="1" applyFont="1" applyFill="1" applyBorder="1" applyAlignment="1">
      <alignment horizontal="center" vertical="center"/>
    </xf>
    <xf numFmtId="0" fontId="68" fillId="0" borderId="139" xfId="1" applyNumberFormat="1" applyFont="1" applyFill="1" applyBorder="1" applyAlignment="1">
      <alignment horizontal="center" vertical="center" shrinkToFit="1"/>
    </xf>
    <xf numFmtId="0" fontId="68" fillId="0" borderId="140" xfId="1" applyNumberFormat="1" applyFont="1" applyFill="1" applyBorder="1" applyAlignment="1">
      <alignment horizontal="center" vertical="center" shrinkToFit="1"/>
    </xf>
    <xf numFmtId="1" fontId="68" fillId="0" borderId="140" xfId="1" applyNumberFormat="1" applyFont="1" applyFill="1" applyBorder="1" applyAlignment="1">
      <alignment horizontal="center" vertical="center" shrinkToFit="1"/>
    </xf>
    <xf numFmtId="0" fontId="68" fillId="0" borderId="141" xfId="1" applyNumberFormat="1" applyFont="1" applyFill="1" applyBorder="1" applyAlignment="1">
      <alignment horizontal="center" vertical="center" shrinkToFit="1"/>
    </xf>
    <xf numFmtId="0" fontId="68" fillId="0" borderId="142" xfId="1" applyNumberFormat="1" applyFont="1" applyFill="1" applyBorder="1" applyAlignment="1">
      <alignment horizontal="center" vertical="center" shrinkToFit="1"/>
    </xf>
    <xf numFmtId="0" fontId="68" fillId="0" borderId="143" xfId="1" applyNumberFormat="1" applyFont="1" applyFill="1" applyBorder="1" applyAlignment="1">
      <alignment horizontal="center" vertical="center" shrinkToFit="1"/>
    </xf>
    <xf numFmtId="0" fontId="68" fillId="0" borderId="144" xfId="1" applyNumberFormat="1" applyFont="1" applyFill="1" applyBorder="1" applyAlignment="1">
      <alignment horizontal="center" vertical="center" shrinkToFit="1"/>
    </xf>
    <xf numFmtId="1" fontId="68" fillId="0" borderId="144" xfId="1" applyNumberFormat="1" applyFont="1" applyFill="1" applyBorder="1" applyAlignment="1">
      <alignment horizontal="center" vertical="center" shrinkToFit="1"/>
    </xf>
    <xf numFmtId="0" fontId="68" fillId="0" borderId="145" xfId="1" applyNumberFormat="1" applyFont="1" applyFill="1" applyBorder="1" applyAlignment="1">
      <alignment horizontal="center" vertical="center" shrinkToFit="1"/>
    </xf>
    <xf numFmtId="0" fontId="68" fillId="0" borderId="146" xfId="1" applyNumberFormat="1" applyFont="1" applyFill="1" applyBorder="1" applyAlignment="1">
      <alignment horizontal="center" vertical="center" shrinkToFit="1"/>
    </xf>
    <xf numFmtId="0" fontId="33" fillId="0" borderId="50" xfId="1" applyFont="1" applyFill="1" applyBorder="1" applyAlignment="1">
      <alignment horizontal="center" vertical="center"/>
    </xf>
    <xf numFmtId="0" fontId="68" fillId="0" borderId="149" xfId="1" applyNumberFormat="1" applyFont="1" applyFill="1" applyBorder="1" applyAlignment="1">
      <alignment horizontal="center" vertical="center" wrapText="1"/>
    </xf>
    <xf numFmtId="0" fontId="68" fillId="0" borderId="150" xfId="1" applyNumberFormat="1" applyFont="1" applyFill="1" applyBorder="1" applyAlignment="1">
      <alignment horizontal="center" vertical="center"/>
    </xf>
    <xf numFmtId="0" fontId="68" fillId="0" borderId="151" xfId="1" applyNumberFormat="1" applyFont="1" applyFill="1" applyBorder="1" applyAlignment="1">
      <alignment horizontal="center" vertical="center"/>
    </xf>
    <xf numFmtId="0" fontId="68" fillId="0" borderId="152" xfId="1" applyNumberFormat="1" applyFont="1" applyFill="1" applyBorder="1" applyAlignment="1">
      <alignment horizontal="center" vertical="center"/>
    </xf>
    <xf numFmtId="0" fontId="68" fillId="0" borderId="153" xfId="1" applyNumberFormat="1" applyFont="1" applyFill="1" applyBorder="1" applyAlignment="1">
      <alignment horizontal="center" vertical="center" wrapText="1"/>
    </xf>
    <xf numFmtId="1" fontId="68" fillId="0" borderId="154" xfId="1" applyNumberFormat="1" applyFont="1" applyFill="1" applyBorder="1" applyAlignment="1">
      <alignment horizontal="center" vertical="center" wrapText="1"/>
    </xf>
    <xf numFmtId="0" fontId="68" fillId="0" borderId="154" xfId="1" applyNumberFormat="1" applyFont="1" applyFill="1" applyBorder="1" applyAlignment="1">
      <alignment horizontal="center" vertical="center" wrapText="1"/>
    </xf>
    <xf numFmtId="0" fontId="68" fillId="0" borderId="124" xfId="1" applyNumberFormat="1" applyFont="1" applyFill="1" applyBorder="1" applyAlignment="1">
      <alignment horizontal="center" vertical="center" wrapText="1"/>
    </xf>
    <xf numFmtId="0" fontId="68" fillId="0" borderId="125" xfId="1" applyNumberFormat="1" applyFont="1" applyFill="1" applyBorder="1" applyAlignment="1">
      <alignment horizontal="center" vertical="center" wrapText="1"/>
    </xf>
    <xf numFmtId="0" fontId="68" fillId="0" borderId="155" xfId="1" applyNumberFormat="1" applyFont="1" applyFill="1" applyBorder="1" applyAlignment="1">
      <alignment horizontal="center" vertical="center"/>
    </xf>
    <xf numFmtId="0" fontId="68" fillId="0" borderId="96" xfId="1" applyNumberFormat="1" applyFont="1" applyFill="1" applyBorder="1" applyAlignment="1">
      <alignment horizontal="center" vertical="center" wrapText="1"/>
    </xf>
    <xf numFmtId="0" fontId="68" fillId="0" borderId="156" xfId="1" applyNumberFormat="1" applyFont="1" applyFill="1" applyBorder="1" applyAlignment="1">
      <alignment horizontal="center" vertical="center"/>
    </xf>
    <xf numFmtId="0" fontId="68" fillId="0" borderId="157" xfId="1" applyFont="1" applyFill="1" applyBorder="1"/>
    <xf numFmtId="0" fontId="68" fillId="0" borderId="158" xfId="1" applyFont="1" applyFill="1" applyBorder="1"/>
    <xf numFmtId="0" fontId="68" fillId="0" borderId="10" xfId="1" applyFont="1" applyFill="1" applyBorder="1"/>
    <xf numFmtId="0" fontId="68" fillId="0" borderId="159" xfId="1" applyFont="1" applyFill="1" applyBorder="1" applyAlignment="1">
      <alignment horizontal="center" vertical="center"/>
    </xf>
    <xf numFmtId="0" fontId="68" fillId="0" borderId="160" xfId="1" applyFont="1" applyFill="1" applyBorder="1" applyAlignment="1">
      <alignment horizontal="center" vertical="center"/>
    </xf>
    <xf numFmtId="0" fontId="68" fillId="0" borderId="146" xfId="1" applyFont="1" applyFill="1" applyBorder="1" applyAlignment="1">
      <alignment horizontal="center" vertical="center"/>
    </xf>
    <xf numFmtId="1" fontId="68" fillId="0" borderId="160" xfId="1" applyNumberFormat="1" applyFont="1" applyFill="1" applyBorder="1" applyAlignment="1">
      <alignment horizontal="center" vertical="center"/>
    </xf>
    <xf numFmtId="0" fontId="68" fillId="0" borderId="160" xfId="1" applyNumberFormat="1" applyFont="1" applyFill="1" applyBorder="1" applyAlignment="1">
      <alignment horizontal="center" vertical="center"/>
    </xf>
    <xf numFmtId="49" fontId="68" fillId="0" borderId="160" xfId="1" applyNumberFormat="1" applyFont="1" applyFill="1" applyBorder="1" applyAlignment="1">
      <alignment horizontal="center" vertical="center"/>
    </xf>
    <xf numFmtId="49" fontId="68" fillId="0" borderId="160" xfId="1" applyNumberFormat="1" applyFont="1" applyFill="1" applyBorder="1" applyAlignment="1">
      <alignment vertical="center"/>
    </xf>
    <xf numFmtId="0" fontId="68" fillId="0" borderId="161" xfId="1" applyNumberFormat="1" applyFont="1" applyFill="1" applyBorder="1" applyAlignment="1">
      <alignment horizontal="center" vertical="center" wrapText="1"/>
    </xf>
    <xf numFmtId="0" fontId="68" fillId="0" borderId="162" xfId="1" applyFont="1" applyFill="1" applyBorder="1" applyAlignment="1">
      <alignment horizontal="center" vertical="center"/>
    </xf>
    <xf numFmtId="0" fontId="68" fillId="0" borderId="163" xfId="1" applyFont="1" applyFill="1" applyBorder="1" applyAlignment="1">
      <alignment horizontal="center" vertical="center"/>
    </xf>
    <xf numFmtId="0" fontId="68" fillId="0" borderId="164" xfId="1" applyNumberFormat="1" applyFont="1" applyFill="1" applyBorder="1" applyAlignment="1">
      <alignment horizontal="center" vertical="top" wrapText="1"/>
    </xf>
    <xf numFmtId="0" fontId="68" fillId="0" borderId="165" xfId="1" applyFont="1" applyFill="1" applyBorder="1" applyAlignment="1">
      <alignment horizontal="center" vertical="center"/>
    </xf>
    <xf numFmtId="0" fontId="68" fillId="0" borderId="166" xfId="1" applyNumberFormat="1" applyFont="1" applyFill="1" applyBorder="1" applyAlignment="1">
      <alignment horizontal="center" vertical="top" wrapText="1"/>
    </xf>
    <xf numFmtId="0" fontId="68" fillId="0" borderId="31" xfId="1" applyNumberFormat="1" applyFont="1" applyFill="1" applyBorder="1" applyAlignment="1">
      <alignment horizontal="center" vertical="center" wrapText="1"/>
    </xf>
    <xf numFmtId="0" fontId="68" fillId="0" borderId="36" xfId="1" applyNumberFormat="1" applyFont="1" applyFill="1" applyBorder="1" applyAlignment="1">
      <alignment horizontal="center" vertical="center"/>
    </xf>
    <xf numFmtId="0" fontId="68" fillId="0" borderId="33" xfId="1" applyNumberFormat="1" applyFont="1" applyFill="1" applyBorder="1" applyAlignment="1">
      <alignment horizontal="center" vertical="center"/>
    </xf>
    <xf numFmtId="0" fontId="68" fillId="0" borderId="169" xfId="1" applyNumberFormat="1" applyFont="1" applyFill="1" applyBorder="1" applyAlignment="1">
      <alignment horizontal="center" vertical="center" wrapText="1"/>
    </xf>
    <xf numFmtId="1" fontId="68" fillId="0" borderId="170" xfId="1" applyNumberFormat="1" applyFont="1" applyFill="1" applyBorder="1" applyAlignment="1">
      <alignment horizontal="center" vertical="center" wrapText="1"/>
    </xf>
    <xf numFmtId="0" fontId="68" fillId="0" borderId="170" xfId="1" applyNumberFormat="1" applyFont="1" applyFill="1" applyBorder="1" applyAlignment="1">
      <alignment horizontal="center" vertical="center" wrapText="1"/>
    </xf>
    <xf numFmtId="0" fontId="68" fillId="0" borderId="114" xfId="1" applyNumberFormat="1" applyFont="1" applyFill="1" applyBorder="1" applyAlignment="1">
      <alignment horizontal="center" vertical="center" wrapText="1"/>
    </xf>
    <xf numFmtId="0" fontId="68" fillId="0" borderId="115" xfId="1" applyNumberFormat="1" applyFont="1" applyFill="1" applyBorder="1" applyAlignment="1">
      <alignment horizontal="center" vertical="center" wrapText="1"/>
    </xf>
    <xf numFmtId="0" fontId="68" fillId="0" borderId="31" xfId="1" applyNumberFormat="1" applyFont="1" applyFill="1" applyBorder="1" applyAlignment="1">
      <alignment horizontal="center" vertical="center"/>
    </xf>
    <xf numFmtId="0" fontId="68" fillId="0" borderId="18" xfId="1" applyNumberFormat="1" applyFont="1" applyFill="1" applyBorder="1" applyAlignment="1">
      <alignment horizontal="center" vertical="center" wrapText="1"/>
    </xf>
    <xf numFmtId="0" fontId="68" fillId="0" borderId="115" xfId="1" applyNumberFormat="1" applyFont="1" applyFill="1" applyBorder="1" applyAlignment="1">
      <alignment horizontal="center" vertical="center"/>
    </xf>
    <xf numFmtId="0" fontId="68" fillId="0" borderId="171" xfId="1" applyNumberFormat="1" applyFont="1" applyFill="1" applyBorder="1" applyAlignment="1">
      <alignment horizontal="center" vertical="center"/>
    </xf>
    <xf numFmtId="0" fontId="68" fillId="0" borderId="73" xfId="1" applyFont="1" applyFill="1" applyBorder="1"/>
    <xf numFmtId="0" fontId="68" fillId="0" borderId="39" xfId="1" applyFont="1" applyFill="1" applyBorder="1"/>
    <xf numFmtId="0" fontId="68" fillId="0" borderId="33" xfId="1" applyFont="1" applyFill="1" applyBorder="1"/>
    <xf numFmtId="0" fontId="70" fillId="0" borderId="172" xfId="1" applyNumberFormat="1" applyFont="1" applyFill="1" applyBorder="1" applyAlignment="1">
      <alignment horizontal="center" vertical="top" wrapText="1"/>
    </xf>
    <xf numFmtId="49" fontId="70" fillId="0" borderId="116" xfId="1" applyNumberFormat="1" applyFont="1" applyFill="1" applyBorder="1" applyAlignment="1">
      <alignment horizontal="center" vertical="center"/>
    </xf>
    <xf numFmtId="49" fontId="68" fillId="0" borderId="116" xfId="1" applyNumberFormat="1" applyFont="1" applyFill="1" applyBorder="1" applyAlignment="1">
      <alignment vertical="center"/>
    </xf>
    <xf numFmtId="0" fontId="70" fillId="0" borderId="173" xfId="1" applyNumberFormat="1" applyFont="1" applyFill="1" applyBorder="1" applyAlignment="1">
      <alignment horizontal="center" vertical="center" wrapText="1"/>
    </xf>
    <xf numFmtId="0" fontId="70" fillId="0" borderId="116" xfId="1" applyFont="1" applyFill="1" applyBorder="1" applyAlignment="1">
      <alignment horizontal="center" vertical="center"/>
    </xf>
    <xf numFmtId="0" fontId="70" fillId="0" borderId="112" xfId="1" applyFont="1" applyFill="1" applyBorder="1" applyAlignment="1">
      <alignment horizontal="center" vertical="center"/>
    </xf>
    <xf numFmtId="0" fontId="31" fillId="0" borderId="0" xfId="1" applyFont="1" applyFill="1" applyBorder="1"/>
    <xf numFmtId="0" fontId="33" fillId="0" borderId="174" xfId="1" applyFont="1" applyFill="1" applyBorder="1" applyAlignment="1">
      <alignment horizontal="center" vertical="center"/>
    </xf>
    <xf numFmtId="0" fontId="68" fillId="0" borderId="168" xfId="1" applyNumberFormat="1" applyFont="1" applyFill="1" applyBorder="1" applyAlignment="1">
      <alignment horizontal="center" vertical="center" wrapText="1" shrinkToFit="1"/>
    </xf>
    <xf numFmtId="0" fontId="68" fillId="0" borderId="175" xfId="1" applyNumberFormat="1" applyFont="1" applyFill="1" applyBorder="1" applyAlignment="1">
      <alignment horizontal="center" vertical="center" wrapText="1" shrinkToFit="1"/>
    </xf>
    <xf numFmtId="0" fontId="68" fillId="0" borderId="176" xfId="1" applyNumberFormat="1" applyFont="1" applyFill="1" applyBorder="1" applyAlignment="1">
      <alignment horizontal="center" vertical="center" wrapText="1" shrinkToFit="1"/>
    </xf>
    <xf numFmtId="0" fontId="68" fillId="0" borderId="177" xfId="1" applyNumberFormat="1" applyFont="1" applyFill="1" applyBorder="1" applyAlignment="1">
      <alignment horizontal="center" vertical="center"/>
    </xf>
    <xf numFmtId="0" fontId="68" fillId="0" borderId="178" xfId="1" applyNumberFormat="1" applyFont="1" applyFill="1" applyBorder="1" applyAlignment="1">
      <alignment horizontal="center" vertical="center"/>
    </xf>
    <xf numFmtId="0" fontId="68" fillId="0" borderId="141" xfId="1" applyNumberFormat="1" applyFont="1" applyFill="1" applyBorder="1" applyAlignment="1">
      <alignment horizontal="center" vertical="center"/>
    </xf>
    <xf numFmtId="0" fontId="68" fillId="0" borderId="149" xfId="1" applyNumberFormat="1" applyFont="1" applyFill="1" applyBorder="1" applyAlignment="1">
      <alignment horizontal="center" vertical="center" wrapText="1" shrinkToFit="1"/>
    </xf>
    <xf numFmtId="0" fontId="68" fillId="0" borderId="134" xfId="1" applyNumberFormat="1" applyFont="1" applyFill="1" applyBorder="1" applyAlignment="1">
      <alignment horizontal="center" vertical="center"/>
    </xf>
    <xf numFmtId="0" fontId="68" fillId="0" borderId="179" xfId="1" applyNumberFormat="1" applyFont="1" applyFill="1" applyBorder="1" applyAlignment="1">
      <alignment horizontal="center" vertical="center"/>
    </xf>
    <xf numFmtId="0" fontId="68" fillId="0" borderId="180" xfId="1" applyNumberFormat="1" applyFont="1" applyFill="1" applyBorder="1" applyAlignment="1">
      <alignment horizontal="center" vertical="center" wrapText="1" shrinkToFit="1"/>
    </xf>
    <xf numFmtId="0" fontId="68" fillId="0" borderId="175" xfId="1" applyNumberFormat="1" applyFont="1" applyFill="1" applyBorder="1" applyAlignment="1">
      <alignment horizontal="center" vertical="center" wrapText="1"/>
    </xf>
    <xf numFmtId="0" fontId="68" fillId="0" borderId="184" xfId="1" applyNumberFormat="1" applyFont="1" applyFill="1" applyBorder="1" applyAlignment="1">
      <alignment horizontal="center" vertical="center"/>
    </xf>
    <xf numFmtId="0" fontId="68" fillId="0" borderId="185" xfId="1" applyNumberFormat="1" applyFont="1" applyFill="1" applyBorder="1" applyAlignment="1">
      <alignment horizontal="center" vertical="center"/>
    </xf>
    <xf numFmtId="0" fontId="68" fillId="0" borderId="186" xfId="1" applyNumberFormat="1" applyFont="1" applyFill="1" applyBorder="1" applyAlignment="1">
      <alignment horizontal="center" vertical="center"/>
    </xf>
    <xf numFmtId="164" fontId="68" fillId="0" borderId="154" xfId="1" applyNumberFormat="1" applyFont="1" applyFill="1" applyBorder="1" applyAlignment="1">
      <alignment horizontal="center" vertical="center"/>
    </xf>
    <xf numFmtId="0" fontId="68" fillId="0" borderId="154" xfId="1" applyNumberFormat="1" applyFont="1" applyFill="1" applyBorder="1" applyAlignment="1">
      <alignment horizontal="center" vertical="center"/>
    </xf>
    <xf numFmtId="0" fontId="68" fillId="0" borderId="124" xfId="1" applyNumberFormat="1" applyFont="1" applyFill="1" applyBorder="1" applyAlignment="1">
      <alignment horizontal="center" vertical="center"/>
    </xf>
    <xf numFmtId="0" fontId="68" fillId="0" borderId="187" xfId="1" applyNumberFormat="1" applyFont="1" applyFill="1" applyBorder="1" applyAlignment="1">
      <alignment horizontal="center" vertical="center"/>
    </xf>
    <xf numFmtId="0" fontId="68" fillId="0" borderId="136" xfId="1" applyNumberFormat="1" applyFont="1" applyFill="1" applyBorder="1" applyAlignment="1">
      <alignment horizontal="center" vertical="center" wrapText="1"/>
    </xf>
    <xf numFmtId="0" fontId="68" fillId="0" borderId="188" xfId="1" applyNumberFormat="1" applyFont="1" applyFill="1" applyBorder="1" applyAlignment="1">
      <alignment horizontal="center" vertical="center"/>
    </xf>
    <xf numFmtId="0" fontId="68" fillId="0" borderId="189" xfId="1" applyFont="1" applyFill="1" applyBorder="1" applyAlignment="1">
      <alignment horizontal="center" vertical="center"/>
    </xf>
    <xf numFmtId="0" fontId="68" fillId="0" borderId="190" xfId="1" applyFont="1" applyFill="1" applyBorder="1" applyAlignment="1">
      <alignment horizontal="center" vertical="center"/>
    </xf>
    <xf numFmtId="0" fontId="68" fillId="0" borderId="191" xfId="1" applyFont="1" applyFill="1" applyBorder="1" applyAlignment="1">
      <alignment horizontal="center" vertical="center"/>
    </xf>
    <xf numFmtId="0" fontId="68" fillId="0" borderId="192" xfId="1" applyFont="1" applyFill="1" applyBorder="1" applyAlignment="1">
      <alignment horizontal="center" vertical="center"/>
    </xf>
    <xf numFmtId="49" fontId="68" fillId="0" borderId="121" xfId="1" applyNumberFormat="1" applyFont="1" applyFill="1" applyBorder="1" applyAlignment="1">
      <alignment horizontal="center" vertical="center"/>
    </xf>
    <xf numFmtId="49" fontId="68" fillId="0" borderId="121" xfId="1" applyNumberFormat="1" applyFont="1" applyFill="1" applyBorder="1" applyAlignment="1">
      <alignment vertical="center"/>
    </xf>
    <xf numFmtId="0" fontId="68" fillId="0" borderId="193" xfId="1" applyNumberFormat="1" applyFont="1" applyFill="1" applyBorder="1" applyAlignment="1">
      <alignment horizontal="center" vertical="center" wrapText="1"/>
    </xf>
    <xf numFmtId="0" fontId="68" fillId="0" borderId="121" xfId="1" applyFont="1" applyFill="1" applyBorder="1" applyAlignment="1">
      <alignment horizontal="center" vertical="center"/>
    </xf>
    <xf numFmtId="0" fontId="68" fillId="0" borderId="126" xfId="1" applyFont="1" applyFill="1" applyBorder="1" applyAlignment="1">
      <alignment horizontal="center" vertical="center"/>
    </xf>
    <xf numFmtId="0" fontId="68" fillId="0" borderId="194" xfId="1" applyFont="1" applyFill="1" applyBorder="1" applyAlignment="1">
      <alignment horizontal="center" vertical="center"/>
    </xf>
    <xf numFmtId="0" fontId="68" fillId="0" borderId="195" xfId="1" applyNumberFormat="1" applyFont="1" applyFill="1" applyBorder="1" applyAlignment="1">
      <alignment horizontal="center" vertical="top" wrapText="1"/>
    </xf>
    <xf numFmtId="0" fontId="68" fillId="0" borderId="196" xfId="1" applyFont="1" applyFill="1" applyBorder="1" applyAlignment="1">
      <alignment horizontal="center" vertical="center"/>
    </xf>
    <xf numFmtId="0" fontId="68" fillId="0" borderId="197" xfId="1" applyNumberFormat="1" applyFont="1" applyFill="1" applyBorder="1" applyAlignment="1">
      <alignment horizontal="center" vertical="top" wrapText="1"/>
    </xf>
    <xf numFmtId="0" fontId="70" fillId="0" borderId="168" xfId="1" applyNumberFormat="1" applyFont="1" applyFill="1" applyBorder="1" applyAlignment="1">
      <alignment horizontal="center" vertical="center" wrapText="1"/>
    </xf>
    <xf numFmtId="0" fontId="70" fillId="0" borderId="134" xfId="1" applyNumberFormat="1" applyFont="1" applyFill="1" applyBorder="1" applyAlignment="1">
      <alignment horizontal="center" vertical="center" wrapText="1"/>
    </xf>
    <xf numFmtId="0" fontId="70" fillId="0" borderId="179" xfId="1" applyNumberFormat="1" applyFont="1" applyFill="1" applyBorder="1" applyAlignment="1">
      <alignment horizontal="center" vertical="center" wrapText="1"/>
    </xf>
    <xf numFmtId="0" fontId="70" fillId="0" borderId="154" xfId="1" applyNumberFormat="1" applyFont="1" applyFill="1" applyBorder="1" applyAlignment="1">
      <alignment horizontal="center" vertical="center" wrapText="1"/>
    </xf>
    <xf numFmtId="0" fontId="70" fillId="0" borderId="186" xfId="1" applyNumberFormat="1" applyFont="1" applyFill="1" applyBorder="1" applyAlignment="1">
      <alignment horizontal="center" vertical="center"/>
    </xf>
    <xf numFmtId="0" fontId="70" fillId="0" borderId="198" xfId="1" applyFont="1" applyFill="1" applyBorder="1" applyAlignment="1">
      <alignment horizontal="center" vertical="center"/>
    </xf>
    <xf numFmtId="0" fontId="70" fillId="0" borderId="168" xfId="1" applyNumberFormat="1" applyFont="1" applyFill="1" applyBorder="1" applyAlignment="1">
      <alignment horizontal="center" vertical="center" wrapText="1" shrinkToFit="1"/>
    </xf>
    <xf numFmtId="0" fontId="70" fillId="0" borderId="149" xfId="1" applyNumberFormat="1" applyFont="1" applyFill="1" applyBorder="1" applyAlignment="1">
      <alignment horizontal="center" vertical="center" wrapText="1" shrinkToFit="1"/>
    </xf>
    <xf numFmtId="0" fontId="70" fillId="0" borderId="180" xfId="1" applyNumberFormat="1" applyFont="1" applyFill="1" applyBorder="1" applyAlignment="1">
      <alignment horizontal="center" vertical="center" wrapText="1" shrinkToFit="1"/>
    </xf>
    <xf numFmtId="0" fontId="68" fillId="0" borderId="198" xfId="1" applyFont="1" applyFill="1" applyBorder="1" applyAlignment="1">
      <alignment horizontal="center" vertical="center"/>
    </xf>
    <xf numFmtId="0" fontId="68" fillId="0" borderId="200" xfId="1" applyFont="1" applyFill="1" applyBorder="1" applyAlignment="1">
      <alignment horizontal="center" vertical="center" wrapText="1" shrinkToFit="1"/>
    </xf>
    <xf numFmtId="0" fontId="68" fillId="0" borderId="201" xfId="1" applyFont="1" applyFill="1" applyBorder="1" applyAlignment="1">
      <alignment horizontal="center" vertical="center" wrapText="1" shrinkToFit="1"/>
    </xf>
    <xf numFmtId="0" fontId="70" fillId="0" borderId="206" xfId="1" applyNumberFormat="1" applyFont="1" applyFill="1" applyBorder="1" applyAlignment="1">
      <alignment horizontal="center" vertical="center" wrapText="1" shrinkToFit="1"/>
    </xf>
    <xf numFmtId="0" fontId="70" fillId="0" borderId="207" xfId="1" applyNumberFormat="1" applyFont="1" applyFill="1" applyBorder="1" applyAlignment="1">
      <alignment horizontal="center" vertical="center" wrapText="1" shrinkToFit="1"/>
    </xf>
    <xf numFmtId="0" fontId="70" fillId="0" borderId="208" xfId="1" applyNumberFormat="1" applyFont="1" applyFill="1" applyBorder="1" applyAlignment="1">
      <alignment horizontal="center" vertical="center" wrapText="1" shrinkToFit="1"/>
    </xf>
    <xf numFmtId="0" fontId="68" fillId="0" borderId="209" xfId="1" applyNumberFormat="1" applyFont="1" applyFill="1" applyBorder="1" applyAlignment="1">
      <alignment horizontal="center" vertical="center" wrapText="1" shrinkToFit="1"/>
    </xf>
    <xf numFmtId="0" fontId="68" fillId="0" borderId="80" xfId="1" applyNumberFormat="1" applyFont="1" applyFill="1" applyBorder="1" applyAlignment="1">
      <alignment horizontal="center" vertical="center" wrapText="1" shrinkToFit="1"/>
    </xf>
    <xf numFmtId="0" fontId="68" fillId="0" borderId="210" xfId="1" applyNumberFormat="1" applyFont="1" applyFill="1" applyBorder="1" applyAlignment="1">
      <alignment horizontal="center" vertical="center" wrapText="1" shrinkToFit="1"/>
    </xf>
    <xf numFmtId="0" fontId="70" fillId="0" borderId="211" xfId="1" applyFont="1" applyFill="1" applyBorder="1" applyAlignment="1">
      <alignment horizontal="center" vertical="center"/>
    </xf>
    <xf numFmtId="0" fontId="70" fillId="0" borderId="212" xfId="1" applyNumberFormat="1" applyFont="1" applyFill="1" applyBorder="1" applyAlignment="1">
      <alignment horizontal="center" vertical="center" wrapText="1"/>
    </xf>
    <xf numFmtId="0" fontId="70" fillId="0" borderId="213" xfId="1" applyNumberFormat="1" applyFont="1" applyFill="1" applyBorder="1" applyAlignment="1">
      <alignment horizontal="center" vertical="center"/>
    </xf>
    <xf numFmtId="0" fontId="70" fillId="0" borderId="214" xfId="1" applyNumberFormat="1" applyFont="1" applyFill="1" applyBorder="1" applyAlignment="1">
      <alignment horizontal="center" vertical="center"/>
    </xf>
    <xf numFmtId="0" fontId="70" fillId="0" borderId="215" xfId="1" applyNumberFormat="1" applyFont="1" applyFill="1" applyBorder="1" applyAlignment="1">
      <alignment horizontal="center" vertical="center"/>
    </xf>
    <xf numFmtId="0" fontId="70" fillId="0" borderId="214" xfId="1" applyNumberFormat="1" applyFont="1" applyFill="1" applyBorder="1" applyAlignment="1">
      <alignment horizontal="center" vertical="center" wrapText="1"/>
    </xf>
    <xf numFmtId="0" fontId="70" fillId="0" borderId="216" xfId="1" applyNumberFormat="1" applyFont="1" applyFill="1" applyBorder="1" applyAlignment="1">
      <alignment horizontal="center" vertical="center" wrapText="1"/>
    </xf>
    <xf numFmtId="0" fontId="68" fillId="0" borderId="216" xfId="1" applyNumberFormat="1" applyFont="1" applyFill="1" applyBorder="1" applyAlignment="1">
      <alignment horizontal="center" vertical="center" wrapText="1"/>
    </xf>
    <xf numFmtId="0" fontId="68" fillId="0" borderId="217" xfId="1" applyNumberFormat="1" applyFont="1" applyFill="1" applyBorder="1" applyAlignment="1">
      <alignment horizontal="center" vertical="center" wrapText="1"/>
    </xf>
    <xf numFmtId="0" fontId="68" fillId="0" borderId="213" xfId="1" applyNumberFormat="1" applyFont="1" applyFill="1" applyBorder="1" applyAlignment="1">
      <alignment horizontal="center" vertical="center" wrapText="1"/>
    </xf>
    <xf numFmtId="0" fontId="68" fillId="0" borderId="218" xfId="1" applyFont="1" applyFill="1" applyBorder="1"/>
    <xf numFmtId="0" fontId="68" fillId="0" borderId="53" xfId="1" applyFont="1" applyFill="1" applyBorder="1"/>
    <xf numFmtId="0" fontId="68" fillId="0" borderId="1" xfId="1" applyFont="1" applyFill="1" applyBorder="1"/>
    <xf numFmtId="0" fontId="70" fillId="0" borderId="216" xfId="1" applyNumberFormat="1" applyFont="1" applyFill="1" applyBorder="1" applyAlignment="1">
      <alignment horizontal="center" vertical="center"/>
    </xf>
    <xf numFmtId="0" fontId="68" fillId="0" borderId="216" xfId="1" applyNumberFormat="1" applyFont="1" applyFill="1" applyBorder="1" applyAlignment="1">
      <alignment horizontal="center" vertical="center"/>
    </xf>
    <xf numFmtId="0" fontId="68" fillId="0" borderId="219" xfId="1" applyNumberFormat="1" applyFont="1" applyFill="1" applyBorder="1" applyAlignment="1">
      <alignment horizontal="center" vertical="center"/>
    </xf>
    <xf numFmtId="0" fontId="68" fillId="0" borderId="211" xfId="1" applyFont="1" applyFill="1" applyBorder="1" applyAlignment="1">
      <alignment horizontal="center" vertical="center"/>
    </xf>
    <xf numFmtId="0" fontId="68" fillId="0" borderId="212" xfId="1" applyNumberFormat="1" applyFont="1" applyFill="1" applyBorder="1" applyAlignment="1">
      <alignment horizontal="center" vertical="center" wrapText="1"/>
    </xf>
    <xf numFmtId="0" fontId="68" fillId="0" borderId="213" xfId="1" applyNumberFormat="1" applyFont="1" applyFill="1" applyBorder="1" applyAlignment="1">
      <alignment horizontal="center" vertical="center"/>
    </xf>
    <xf numFmtId="0" fontId="68" fillId="0" borderId="214" xfId="1" applyNumberFormat="1" applyFont="1" applyFill="1" applyBorder="1" applyAlignment="1">
      <alignment horizontal="center" vertical="center"/>
    </xf>
    <xf numFmtId="0" fontId="68" fillId="0" borderId="215" xfId="1" applyNumberFormat="1" applyFont="1" applyFill="1" applyBorder="1" applyAlignment="1">
      <alignment horizontal="center" vertical="center"/>
    </xf>
    <xf numFmtId="0" fontId="68" fillId="0" borderId="214" xfId="1" applyNumberFormat="1" applyFont="1" applyFill="1" applyBorder="1" applyAlignment="1">
      <alignment horizontal="center" vertical="center" wrapText="1"/>
    </xf>
    <xf numFmtId="0" fontId="68" fillId="0" borderId="220" xfId="1" applyFont="1" applyFill="1" applyBorder="1" applyAlignment="1">
      <alignment horizontal="center" vertical="center"/>
    </xf>
    <xf numFmtId="0" fontId="68" fillId="0" borderId="221" xfId="1" applyNumberFormat="1" applyFont="1" applyFill="1" applyBorder="1" applyAlignment="1">
      <alignment horizontal="center" vertical="center" wrapText="1"/>
    </xf>
    <xf numFmtId="0" fontId="68" fillId="0" borderId="222" xfId="1" applyNumberFormat="1" applyFont="1" applyFill="1" applyBorder="1" applyAlignment="1">
      <alignment horizontal="center" vertical="center"/>
    </xf>
    <xf numFmtId="0" fontId="68" fillId="0" borderId="223" xfId="1" applyNumberFormat="1" applyFont="1" applyFill="1" applyBorder="1" applyAlignment="1">
      <alignment horizontal="center" vertical="center"/>
    </xf>
    <xf numFmtId="0" fontId="68" fillId="0" borderId="224" xfId="1" applyNumberFormat="1" applyFont="1" applyFill="1" applyBorder="1" applyAlignment="1">
      <alignment horizontal="center" vertical="center"/>
    </xf>
    <xf numFmtId="0" fontId="68" fillId="0" borderId="223" xfId="1" applyNumberFormat="1" applyFont="1" applyFill="1" applyBorder="1" applyAlignment="1">
      <alignment horizontal="center" vertical="center" wrapText="1"/>
    </xf>
    <xf numFmtId="0" fontId="68" fillId="0" borderId="225" xfId="1" applyNumberFormat="1" applyFont="1" applyFill="1" applyBorder="1" applyAlignment="1">
      <alignment horizontal="center" vertical="center" wrapText="1"/>
    </xf>
    <xf numFmtId="0" fontId="68" fillId="0" borderId="226" xfId="1" applyNumberFormat="1" applyFont="1" applyFill="1" applyBorder="1" applyAlignment="1">
      <alignment horizontal="center" vertical="center" wrapText="1"/>
    </xf>
    <xf numFmtId="0" fontId="68" fillId="0" borderId="222" xfId="1" applyNumberFormat="1" applyFont="1" applyFill="1" applyBorder="1" applyAlignment="1">
      <alignment horizontal="center" vertical="center" wrapText="1"/>
    </xf>
    <xf numFmtId="0" fontId="68" fillId="0" borderId="227" xfId="1" applyFont="1" applyFill="1" applyBorder="1"/>
    <xf numFmtId="0" fontId="68" fillId="0" borderId="228" xfId="1" applyFont="1" applyFill="1" applyBorder="1"/>
    <xf numFmtId="0" fontId="68" fillId="0" borderId="225" xfId="1" applyNumberFormat="1" applyFont="1" applyFill="1" applyBorder="1" applyAlignment="1">
      <alignment horizontal="center" vertical="center"/>
    </xf>
    <xf numFmtId="0" fontId="68" fillId="0" borderId="229" xfId="1" applyNumberFormat="1" applyFont="1" applyFill="1" applyBorder="1" applyAlignment="1">
      <alignment horizontal="center" vertical="center"/>
    </xf>
    <xf numFmtId="0" fontId="70" fillId="0" borderId="134" xfId="1" applyNumberFormat="1" applyFont="1" applyFill="1" applyBorder="1" applyAlignment="1">
      <alignment horizontal="center" vertical="center"/>
    </xf>
    <xf numFmtId="0" fontId="70" fillId="0" borderId="179" xfId="1" applyNumberFormat="1" applyFont="1" applyFill="1" applyBorder="1" applyAlignment="1">
      <alignment horizontal="center" vertical="center"/>
    </xf>
    <xf numFmtId="0" fontId="70" fillId="0" borderId="144" xfId="1" applyNumberFormat="1" applyFont="1" applyFill="1" applyBorder="1" applyAlignment="1">
      <alignment horizontal="center" vertical="center"/>
    </xf>
    <xf numFmtId="0" fontId="70" fillId="0" borderId="231" xfId="1" applyNumberFormat="1" applyFont="1" applyFill="1" applyBorder="1" applyAlignment="1">
      <alignment horizontal="center" vertical="center" wrapText="1"/>
    </xf>
    <xf numFmtId="0" fontId="70" fillId="0" borderId="231" xfId="1" applyNumberFormat="1" applyFont="1" applyFill="1" applyBorder="1" applyAlignment="1">
      <alignment horizontal="center" vertical="center"/>
    </xf>
    <xf numFmtId="0" fontId="70" fillId="0" borderId="0" xfId="1" applyNumberFormat="1" applyFont="1" applyFill="1" applyBorder="1" applyAlignment="1">
      <alignment horizontal="center" vertical="center"/>
    </xf>
    <xf numFmtId="0" fontId="68" fillId="0" borderId="231" xfId="1" applyNumberFormat="1" applyFont="1" applyFill="1" applyBorder="1" applyAlignment="1">
      <alignment horizontal="center" vertical="center"/>
    </xf>
    <xf numFmtId="0" fontId="68" fillId="0" borderId="232" xfId="1" applyNumberFormat="1" applyFont="1" applyFill="1" applyBorder="1" applyAlignment="1">
      <alignment horizontal="center" vertical="center"/>
    </xf>
    <xf numFmtId="1" fontId="70" fillId="0" borderId="130" xfId="1" applyNumberFormat="1" applyFont="1" applyFill="1" applyBorder="1" applyAlignment="1">
      <alignment horizontal="center" vertical="center" shrinkToFit="1"/>
    </xf>
    <xf numFmtId="164" fontId="70" fillId="0" borderId="130" xfId="1" applyNumberFormat="1" applyFont="1" applyFill="1" applyBorder="1" applyAlignment="1">
      <alignment horizontal="center" vertical="center" shrinkToFit="1"/>
    </xf>
    <xf numFmtId="1" fontId="70" fillId="0" borderId="46" xfId="1" applyNumberFormat="1" applyFont="1" applyFill="1" applyBorder="1" applyAlignment="1">
      <alignment horizontal="center" vertical="center" shrinkToFit="1"/>
    </xf>
    <xf numFmtId="0" fontId="31" fillId="0" borderId="129" xfId="1" applyFont="1" applyFill="1" applyBorder="1" applyAlignment="1">
      <alignment vertical="center" textRotation="90"/>
    </xf>
    <xf numFmtId="0" fontId="70" fillId="0" borderId="233" xfId="1" applyNumberFormat="1" applyFont="1" applyFill="1" applyBorder="1" applyAlignment="1">
      <alignment horizontal="center" vertical="center"/>
    </xf>
    <xf numFmtId="0" fontId="70" fillId="0" borderId="234" xfId="1" applyNumberFormat="1" applyFont="1" applyFill="1" applyBorder="1" applyAlignment="1">
      <alignment horizontal="center" vertical="center"/>
    </xf>
    <xf numFmtId="0" fontId="70" fillId="0" borderId="235" xfId="1" applyNumberFormat="1" applyFont="1" applyFill="1" applyBorder="1" applyAlignment="1">
      <alignment horizontal="center" vertical="center"/>
    </xf>
    <xf numFmtId="0" fontId="70" fillId="0" borderId="174" xfId="1" applyNumberFormat="1" applyFont="1" applyFill="1" applyBorder="1" applyAlignment="1">
      <alignment horizontal="center" vertical="center"/>
    </xf>
    <xf numFmtId="0" fontId="70" fillId="0" borderId="236" xfId="1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vertical="center" textRotation="90"/>
    </xf>
    <xf numFmtId="0" fontId="70" fillId="0" borderId="237" xfId="1" applyNumberFormat="1" applyFont="1" applyFill="1" applyBorder="1" applyAlignment="1">
      <alignment horizontal="center" vertical="center"/>
    </xf>
    <xf numFmtId="0" fontId="70" fillId="0" borderId="154" xfId="1" applyNumberFormat="1" applyFont="1" applyFill="1" applyBorder="1" applyAlignment="1">
      <alignment horizontal="center" vertical="center"/>
    </xf>
    <xf numFmtId="0" fontId="70" fillId="0" borderId="124" xfId="1" applyNumberFormat="1" applyFont="1" applyFill="1" applyBorder="1" applyAlignment="1">
      <alignment horizontal="center" vertical="center"/>
    </xf>
    <xf numFmtId="1" fontId="70" fillId="0" borderId="186" xfId="1" applyNumberFormat="1" applyFont="1" applyFill="1" applyBorder="1" applyAlignment="1">
      <alignment horizontal="center" vertical="center"/>
    </xf>
    <xf numFmtId="0" fontId="70" fillId="0" borderId="125" xfId="1" applyNumberFormat="1" applyFont="1" applyFill="1" applyBorder="1" applyAlignment="1">
      <alignment horizontal="center" vertical="center"/>
    </xf>
    <xf numFmtId="1" fontId="70" fillId="0" borderId="154" xfId="1" applyNumberFormat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left" vertical="center"/>
    </xf>
    <xf numFmtId="0" fontId="31" fillId="0" borderId="0" xfId="1" applyFont="1" applyFill="1" applyBorder="1" applyAlignment="1">
      <alignment vertical="center"/>
    </xf>
    <xf numFmtId="0" fontId="31" fillId="0" borderId="0" xfId="1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left" vertical="center"/>
    </xf>
    <xf numFmtId="0" fontId="70" fillId="0" borderId="238" xfId="1" applyNumberFormat="1" applyFont="1" applyFill="1" applyBorder="1" applyAlignment="1">
      <alignment horizontal="center" vertical="center"/>
    </xf>
    <xf numFmtId="0" fontId="70" fillId="0" borderId="239" xfId="1" applyNumberFormat="1" applyFont="1" applyFill="1" applyBorder="1" applyAlignment="1">
      <alignment horizontal="center" vertical="center"/>
    </xf>
    <xf numFmtId="0" fontId="70" fillId="0" borderId="240" xfId="1" applyNumberFormat="1" applyFont="1" applyFill="1" applyBorder="1" applyAlignment="1">
      <alignment horizontal="center" vertical="center"/>
    </xf>
    <xf numFmtId="0" fontId="70" fillId="0" borderId="241" xfId="1" applyNumberFormat="1" applyFont="1" applyFill="1" applyBorder="1" applyAlignment="1">
      <alignment horizontal="center" vertical="center"/>
    </xf>
    <xf numFmtId="1" fontId="74" fillId="0" borderId="242" xfId="1" applyNumberFormat="1" applyFont="1" applyFill="1" applyBorder="1" applyAlignment="1">
      <alignment horizontal="center" vertical="center"/>
    </xf>
    <xf numFmtId="0" fontId="74" fillId="0" borderId="239" xfId="1" applyNumberFormat="1" applyFont="1" applyFill="1" applyBorder="1" applyAlignment="1">
      <alignment horizontal="center" vertical="center"/>
    </xf>
    <xf numFmtId="0" fontId="74" fillId="0" borderId="127" xfId="1" applyNumberFormat="1" applyFont="1" applyFill="1" applyBorder="1" applyAlignment="1">
      <alignment horizontal="center" vertical="center"/>
    </xf>
    <xf numFmtId="0" fontId="74" fillId="0" borderId="186" xfId="1" applyNumberFormat="1" applyFont="1" applyFill="1" applyBorder="1" applyAlignment="1">
      <alignment horizontal="center" vertical="center"/>
    </xf>
    <xf numFmtId="0" fontId="70" fillId="0" borderId="127" xfId="1" applyNumberFormat="1" applyFont="1" applyFill="1" applyBorder="1" applyAlignment="1">
      <alignment horizontal="center" vertical="center"/>
    </xf>
    <xf numFmtId="0" fontId="70" fillId="0" borderId="243" xfId="1" applyNumberFormat="1" applyFont="1" applyFill="1" applyBorder="1" applyAlignment="1">
      <alignment horizontal="center" vertical="center"/>
    </xf>
    <xf numFmtId="1" fontId="70" fillId="0" borderId="239" xfId="1" applyNumberFormat="1" applyFont="1" applyFill="1" applyBorder="1" applyAlignment="1">
      <alignment horizontal="center" vertical="center"/>
    </xf>
    <xf numFmtId="1" fontId="70" fillId="0" borderId="242" xfId="1" applyNumberFormat="1" applyFont="1" applyFill="1" applyBorder="1" applyAlignment="1">
      <alignment horizontal="center" vertical="center"/>
    </xf>
    <xf numFmtId="0" fontId="70" fillId="0" borderId="244" xfId="1" applyNumberFormat="1" applyFont="1" applyFill="1" applyBorder="1" applyAlignment="1">
      <alignment horizontal="center" vertical="center"/>
    </xf>
    <xf numFmtId="0" fontId="74" fillId="0" borderId="154" xfId="1" applyNumberFormat="1" applyFont="1" applyFill="1" applyBorder="1" applyAlignment="1">
      <alignment horizontal="center" vertical="center"/>
    </xf>
    <xf numFmtId="0" fontId="74" fillId="0" borderId="125" xfId="1" applyNumberFormat="1" applyFont="1" applyFill="1" applyBorder="1" applyAlignment="1">
      <alignment horizontal="center" vertical="center"/>
    </xf>
    <xf numFmtId="0" fontId="70" fillId="0" borderId="246" xfId="1" applyNumberFormat="1" applyFont="1" applyFill="1" applyBorder="1" applyAlignment="1">
      <alignment horizontal="center" vertical="center"/>
    </xf>
    <xf numFmtId="0" fontId="70" fillId="0" borderId="121" xfId="1" applyNumberFormat="1" applyFont="1" applyFill="1" applyBorder="1" applyAlignment="1">
      <alignment horizontal="center" vertical="center"/>
    </xf>
    <xf numFmtId="0" fontId="68" fillId="0" borderId="116" xfId="1" applyFont="1" applyFill="1" applyBorder="1"/>
    <xf numFmtId="0" fontId="70" fillId="0" borderId="126" xfId="1" applyNumberFormat="1" applyFont="1" applyFill="1" applyBorder="1" applyAlignment="1">
      <alignment horizontal="center" vertical="center"/>
    </xf>
    <xf numFmtId="1" fontId="70" fillId="0" borderId="193" xfId="1" applyNumberFormat="1" applyFont="1" applyFill="1" applyBorder="1" applyAlignment="1">
      <alignment horizontal="center" vertical="center"/>
    </xf>
    <xf numFmtId="1" fontId="70" fillId="0" borderId="116" xfId="1" applyNumberFormat="1" applyFont="1" applyFill="1" applyBorder="1" applyAlignment="1">
      <alignment horizontal="center" vertical="center"/>
    </xf>
    <xf numFmtId="0" fontId="70" fillId="0" borderId="116" xfId="1" applyNumberFormat="1" applyFont="1" applyFill="1" applyBorder="1" applyAlignment="1">
      <alignment horizontal="center" vertical="center"/>
    </xf>
    <xf numFmtId="0" fontId="70" fillId="0" borderId="112" xfId="1" applyNumberFormat="1" applyFont="1" applyFill="1" applyBorder="1" applyAlignment="1">
      <alignment horizontal="center" vertical="center"/>
    </xf>
    <xf numFmtId="0" fontId="70" fillId="0" borderId="111" xfId="1" applyFont="1" applyFill="1" applyBorder="1" applyAlignment="1">
      <alignment horizontal="center"/>
    </xf>
    <xf numFmtId="0" fontId="70" fillId="0" borderId="118" xfId="1" applyNumberFormat="1" applyFont="1" applyFill="1" applyBorder="1" applyAlignment="1">
      <alignment horizontal="center" vertical="center"/>
    </xf>
    <xf numFmtId="0" fontId="33" fillId="0" borderId="0" xfId="1" applyNumberFormat="1" applyFont="1" applyFill="1" applyBorder="1"/>
    <xf numFmtId="0" fontId="31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left" vertical="center" wrapText="1" shrinkToFit="1"/>
    </xf>
    <xf numFmtId="49" fontId="31" fillId="0" borderId="0" xfId="1" applyNumberFormat="1" applyFont="1" applyFill="1" applyBorder="1" applyAlignment="1">
      <alignment horizontal="left" vertical="top" wrapText="1"/>
    </xf>
    <xf numFmtId="0" fontId="31" fillId="0" borderId="0" xfId="1" applyNumberFormat="1" applyFont="1" applyFill="1" applyBorder="1" applyAlignment="1">
      <alignment horizontal="center" vertical="center" wrapText="1"/>
    </xf>
    <xf numFmtId="164" fontId="31" fillId="0" borderId="0" xfId="1" applyNumberFormat="1" applyFont="1" applyFill="1" applyBorder="1" applyAlignment="1">
      <alignment horizontal="center" vertical="center"/>
    </xf>
    <xf numFmtId="49" fontId="33" fillId="0" borderId="0" xfId="1" applyNumberFormat="1" applyFont="1" applyFill="1" applyBorder="1" applyAlignment="1">
      <alignment horizontal="center" wrapText="1"/>
    </xf>
    <xf numFmtId="0" fontId="33" fillId="0" borderId="0" xfId="1" applyFont="1" applyFill="1" applyBorder="1" applyAlignment="1">
      <alignment wrapText="1"/>
    </xf>
    <xf numFmtId="49" fontId="75" fillId="0" borderId="0" xfId="1" applyNumberFormat="1" applyFont="1" applyFill="1" applyBorder="1" applyAlignment="1">
      <alignment horizontal="left" wrapText="1"/>
    </xf>
    <xf numFmtId="0" fontId="31" fillId="0" borderId="0" xfId="1" applyNumberFormat="1" applyFont="1" applyFill="1" applyBorder="1" applyAlignment="1">
      <alignment horizontal="center" wrapText="1"/>
    </xf>
    <xf numFmtId="49" fontId="31" fillId="0" borderId="0" xfId="1" applyNumberFormat="1" applyFont="1" applyFill="1" applyBorder="1" applyAlignment="1">
      <alignment horizontal="left" wrapText="1"/>
    </xf>
    <xf numFmtId="0" fontId="33" fillId="0" borderId="0" xfId="1" applyFont="1" applyFill="1" applyAlignment="1"/>
    <xf numFmtId="0" fontId="33" fillId="0" borderId="0" xfId="1" applyFont="1" applyFill="1" applyBorder="1" applyAlignment="1"/>
    <xf numFmtId="49" fontId="31" fillId="0" borderId="0" xfId="1" applyNumberFormat="1" applyFont="1" applyFill="1" applyBorder="1" applyAlignment="1">
      <alignment horizontal="center" wrapText="1"/>
    </xf>
    <xf numFmtId="0" fontId="70" fillId="0" borderId="0" xfId="1" applyFont="1" applyFill="1" applyBorder="1" applyAlignment="1">
      <alignment vertical="center"/>
    </xf>
    <xf numFmtId="0" fontId="31" fillId="0" borderId="0" xfId="1" applyFont="1" applyFill="1" applyBorder="1" applyAlignment="1" applyProtection="1">
      <alignment vertical="center"/>
    </xf>
    <xf numFmtId="49" fontId="31" fillId="0" borderId="0" xfId="1" applyNumberFormat="1" applyFont="1" applyFill="1" applyBorder="1" applyAlignment="1" applyProtection="1">
      <alignment vertical="center"/>
    </xf>
    <xf numFmtId="49" fontId="70" fillId="0" borderId="0" xfId="1" applyNumberFormat="1" applyFont="1" applyFill="1" applyBorder="1" applyAlignment="1" applyProtection="1">
      <alignment vertical="center"/>
    </xf>
    <xf numFmtId="49" fontId="70" fillId="0" borderId="0" xfId="1" applyNumberFormat="1" applyFont="1" applyFill="1" applyBorder="1" applyAlignment="1" applyProtection="1">
      <alignment horizontal="left" vertical="center"/>
    </xf>
    <xf numFmtId="49" fontId="70" fillId="0" borderId="0" xfId="1" applyNumberFormat="1" applyFont="1" applyFill="1" applyBorder="1" applyAlignment="1" applyProtection="1">
      <alignment horizontal="center" vertical="center"/>
    </xf>
    <xf numFmtId="0" fontId="70" fillId="0" borderId="0" xfId="1" applyFont="1" applyFill="1" applyBorder="1" applyAlignment="1" applyProtection="1">
      <alignment vertical="center"/>
    </xf>
    <xf numFmtId="0" fontId="70" fillId="0" borderId="0" xfId="1" applyFont="1" applyFill="1" applyBorder="1" applyAlignment="1" applyProtection="1">
      <alignment horizontal="left" vertical="center"/>
    </xf>
    <xf numFmtId="0" fontId="31" fillId="0" borderId="0" xfId="1" applyFont="1" applyFill="1" applyBorder="1" applyAlignment="1">
      <alignment horizontal="left" vertical="top" wrapText="1"/>
    </xf>
    <xf numFmtId="0" fontId="31" fillId="0" borderId="0" xfId="1" applyFont="1" applyFill="1" applyBorder="1" applyAlignment="1">
      <alignment vertical="top" wrapText="1"/>
    </xf>
    <xf numFmtId="0" fontId="31" fillId="0" borderId="0" xfId="1" applyNumberFormat="1" applyFont="1" applyFill="1" applyBorder="1" applyAlignment="1">
      <alignment vertical="top" wrapText="1"/>
    </xf>
    <xf numFmtId="0" fontId="31" fillId="0" borderId="0" xfId="1" applyNumberFormat="1" applyFont="1" applyFill="1" applyBorder="1"/>
    <xf numFmtId="49" fontId="31" fillId="0" borderId="0" xfId="1" applyNumberFormat="1" applyFont="1" applyFill="1" applyBorder="1"/>
    <xf numFmtId="0" fontId="31" fillId="0" borderId="0" xfId="1" applyFont="1" applyFill="1" applyBorder="1" applyAlignment="1">
      <alignment vertical="top"/>
    </xf>
    <xf numFmtId="0" fontId="33" fillId="0" borderId="0" xfId="1" applyFont="1" applyFill="1" applyAlignment="1">
      <alignment vertical="center"/>
    </xf>
    <xf numFmtId="0" fontId="33" fillId="0" borderId="0" xfId="1" applyNumberFormat="1" applyFont="1" applyFill="1" applyBorder="1" applyAlignment="1">
      <alignment vertical="top"/>
    </xf>
    <xf numFmtId="0" fontId="33" fillId="0" borderId="0" xfId="1" applyNumberFormat="1" applyFont="1" applyFill="1" applyBorder="1" applyAlignment="1"/>
    <xf numFmtId="0" fontId="31" fillId="0" borderId="64" xfId="1" applyFont="1" applyFill="1" applyBorder="1" applyAlignment="1" applyProtection="1">
      <alignment horizontal="center" vertical="center" wrapText="1"/>
    </xf>
    <xf numFmtId="0" fontId="33" fillId="0" borderId="0" xfId="1" applyFont="1" applyFill="1"/>
    <xf numFmtId="0" fontId="33" fillId="0" borderId="0" xfId="1" applyFont="1" applyFill="1" applyBorder="1" applyAlignment="1">
      <alignment vertical="top" wrapText="1"/>
    </xf>
    <xf numFmtId="0" fontId="33" fillId="0" borderId="0" xfId="1" applyNumberFormat="1" applyFont="1" applyFill="1" applyBorder="1" applyAlignment="1">
      <alignment vertical="top" wrapText="1"/>
    </xf>
    <xf numFmtId="0" fontId="33" fillId="0" borderId="0" xfId="2" applyFont="1" applyFill="1" applyBorder="1"/>
    <xf numFmtId="49" fontId="33" fillId="0" borderId="0" xfId="2" applyNumberFormat="1" applyFont="1" applyFill="1" applyBorder="1"/>
    <xf numFmtId="0" fontId="33" fillId="0" borderId="0" xfId="2" applyNumberFormat="1" applyFont="1" applyFill="1" applyBorder="1"/>
    <xf numFmtId="0" fontId="33" fillId="0" borderId="0" xfId="2" applyNumberFormat="1" applyFont="1" applyFill="1" applyBorder="1" applyAlignment="1">
      <alignment vertical="top" wrapText="1"/>
    </xf>
    <xf numFmtId="0" fontId="33" fillId="0" borderId="0" xfId="2" applyFont="1" applyFill="1" applyBorder="1" applyAlignment="1">
      <alignment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0" xfId="2" applyFont="1" applyFill="1" applyBorder="1" applyAlignment="1" applyProtection="1"/>
    <xf numFmtId="0" fontId="33" fillId="0" borderId="0" xfId="2" applyFont="1" applyFill="1" applyBorder="1" applyAlignment="1" applyProtection="1">
      <alignment horizontal="right"/>
    </xf>
    <xf numFmtId="49" fontId="31" fillId="0" borderId="0" xfId="2" applyNumberFormat="1" applyFont="1" applyFill="1" applyBorder="1" applyAlignment="1" applyProtection="1">
      <alignment horizontal="center" vertical="justify"/>
    </xf>
    <xf numFmtId="49" fontId="31" fillId="0" borderId="0" xfId="2" applyNumberFormat="1" applyFont="1" applyFill="1" applyBorder="1" applyAlignment="1" applyProtection="1">
      <alignment horizontal="left" vertical="justify"/>
    </xf>
    <xf numFmtId="0" fontId="33" fillId="0" borderId="0" xfId="2" applyFont="1" applyFill="1" applyAlignment="1" applyProtection="1"/>
    <xf numFmtId="0" fontId="31" fillId="0" borderId="0" xfId="2" applyFont="1" applyFill="1" applyBorder="1" applyAlignment="1" applyProtection="1"/>
    <xf numFmtId="0" fontId="33" fillId="0" borderId="0" xfId="2" applyFont="1" applyFill="1" applyAlignment="1"/>
    <xf numFmtId="0" fontId="33" fillId="0" borderId="0" xfId="2" applyFont="1" applyFill="1" applyBorder="1" applyAlignment="1"/>
    <xf numFmtId="49" fontId="33" fillId="0" borderId="0" xfId="2" applyNumberFormat="1" applyFont="1" applyFill="1" applyBorder="1" applyAlignment="1" applyProtection="1">
      <alignment horizontal="center" vertical="justify"/>
    </xf>
    <xf numFmtId="0" fontId="31" fillId="0" borderId="0" xfId="2" applyFont="1" applyFill="1" applyBorder="1"/>
    <xf numFmtId="0" fontId="31" fillId="0" borderId="0" xfId="2" applyFont="1" applyFill="1" applyBorder="1" applyAlignment="1" applyProtection="1">
      <alignment horizontal="left" vertical="justify"/>
    </xf>
    <xf numFmtId="0" fontId="33" fillId="0" borderId="0" xfId="2" applyFont="1" applyFill="1" applyBorder="1" applyAlignment="1" applyProtection="1">
      <alignment horizontal="center"/>
    </xf>
    <xf numFmtId="49" fontId="31" fillId="0" borderId="0" xfId="2" applyNumberFormat="1" applyFont="1" applyFill="1" applyBorder="1" applyAlignment="1">
      <alignment vertical="justify"/>
    </xf>
    <xf numFmtId="0" fontId="37" fillId="0" borderId="0" xfId="2" applyFont="1" applyFill="1" applyBorder="1" applyAlignment="1" applyProtection="1"/>
    <xf numFmtId="0" fontId="71" fillId="0" borderId="0" xfId="2" applyFont="1" applyFill="1" applyBorder="1"/>
    <xf numFmtId="49" fontId="33" fillId="0" borderId="0" xfId="2" applyNumberFormat="1" applyFont="1" applyFill="1" applyBorder="1" applyAlignment="1">
      <alignment horizontal="center" vertical="justify" wrapText="1"/>
    </xf>
    <xf numFmtId="49" fontId="31" fillId="0" borderId="0" xfId="2" applyNumberFormat="1" applyFont="1" applyFill="1" applyBorder="1" applyAlignment="1" applyProtection="1"/>
    <xf numFmtId="49" fontId="37" fillId="0" borderId="0" xfId="2" applyNumberFormat="1" applyFont="1" applyFill="1" applyBorder="1" applyAlignment="1" applyProtection="1"/>
    <xf numFmtId="49" fontId="77" fillId="0" borderId="0" xfId="2" applyNumberFormat="1" applyFont="1" applyFill="1" applyBorder="1" applyAlignment="1">
      <alignment horizontal="left" vertical="justify"/>
    </xf>
    <xf numFmtId="0" fontId="33" fillId="0" borderId="0" xfId="2" applyFont="1" applyFill="1" applyBorder="1" applyAlignment="1">
      <alignment vertical="justify"/>
    </xf>
    <xf numFmtId="0" fontId="71" fillId="0" borderId="41" xfId="2" applyFont="1" applyFill="1" applyBorder="1" applyAlignment="1">
      <alignment horizontal="center" vertical="center"/>
    </xf>
    <xf numFmtId="0" fontId="71" fillId="0" borderId="39" xfId="2" applyFont="1" applyFill="1" applyBorder="1" applyAlignment="1">
      <alignment horizontal="center" vertical="center"/>
    </xf>
    <xf numFmtId="0" fontId="37" fillId="0" borderId="73" xfId="2" applyFont="1" applyFill="1" applyBorder="1" applyAlignment="1">
      <alignment horizontal="center" vertical="center"/>
    </xf>
    <xf numFmtId="0" fontId="37" fillId="0" borderId="40" xfId="2" applyNumberFormat="1" applyFont="1" applyFill="1" applyBorder="1" applyAlignment="1">
      <alignment horizontal="center" vertical="center"/>
    </xf>
    <xf numFmtId="0" fontId="37" fillId="0" borderId="39" xfId="2" applyNumberFormat="1" applyFont="1" applyFill="1" applyBorder="1" applyAlignment="1">
      <alignment horizontal="center" vertical="center"/>
    </xf>
    <xf numFmtId="0" fontId="37" fillId="0" borderId="247" xfId="2" applyNumberFormat="1" applyFont="1" applyFill="1" applyBorder="1" applyAlignment="1">
      <alignment horizontal="center" vertical="center"/>
    </xf>
    <xf numFmtId="0" fontId="37" fillId="0" borderId="41" xfId="2" applyNumberFormat="1" applyFont="1" applyFill="1" applyBorder="1" applyAlignment="1">
      <alignment horizontal="center" vertical="center"/>
    </xf>
    <xf numFmtId="0" fontId="37" fillId="0" borderId="73" xfId="2" applyNumberFormat="1" applyFont="1" applyFill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center" vertical="center"/>
    </xf>
    <xf numFmtId="0" fontId="71" fillId="0" borderId="63" xfId="2" applyFont="1" applyFill="1" applyBorder="1" applyAlignment="1">
      <alignment horizontal="center" vertical="center"/>
    </xf>
    <xf numFmtId="0" fontId="71" fillId="0" borderId="64" xfId="2" applyFont="1" applyFill="1" applyBorder="1" applyAlignment="1">
      <alignment horizontal="center" vertical="center"/>
    </xf>
    <xf numFmtId="0" fontId="37" fillId="0" borderId="62" xfId="2" applyFont="1" applyFill="1" applyBorder="1" applyAlignment="1">
      <alignment horizontal="center" vertical="center"/>
    </xf>
    <xf numFmtId="0" fontId="37" fillId="0" borderId="23" xfId="2" applyNumberFormat="1" applyFont="1" applyFill="1" applyBorder="1" applyAlignment="1">
      <alignment horizontal="center" vertical="center"/>
    </xf>
    <xf numFmtId="0" fontId="37" fillId="0" borderId="64" xfId="2" applyNumberFormat="1" applyFont="1" applyFill="1" applyBorder="1" applyAlignment="1">
      <alignment horizontal="center" vertical="center"/>
    </xf>
    <xf numFmtId="0" fontId="37" fillId="0" borderId="95" xfId="2" applyNumberFormat="1" applyFont="1" applyFill="1" applyBorder="1" applyAlignment="1">
      <alignment horizontal="center" vertical="center"/>
    </xf>
    <xf numFmtId="0" fontId="37" fillId="0" borderId="63" xfId="2" applyNumberFormat="1" applyFont="1" applyFill="1" applyBorder="1" applyAlignment="1">
      <alignment horizontal="center" vertical="center"/>
    </xf>
    <xf numFmtId="0" fontId="37" fillId="0" borderId="62" xfId="2" applyNumberFormat="1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left" vertical="center"/>
    </xf>
    <xf numFmtId="49" fontId="31" fillId="0" borderId="0" xfId="2" applyNumberFormat="1" applyFont="1" applyFill="1" applyBorder="1" applyAlignment="1">
      <alignment horizontal="left" vertical="center"/>
    </xf>
    <xf numFmtId="0" fontId="31" fillId="0" borderId="0" xfId="2" applyFont="1" applyFill="1" applyBorder="1" applyAlignment="1">
      <alignment horizontal="center" vertical="center" textRotation="90"/>
    </xf>
    <xf numFmtId="0" fontId="71" fillId="0" borderId="79" xfId="2" applyFont="1" applyFill="1" applyBorder="1" applyAlignment="1">
      <alignment horizontal="center" vertical="center"/>
    </xf>
    <xf numFmtId="0" fontId="71" fillId="0" borderId="78" xfId="2" applyFont="1" applyFill="1" applyBorder="1" applyAlignment="1">
      <alignment horizontal="center" vertical="center"/>
    </xf>
    <xf numFmtId="0" fontId="37" fillId="0" borderId="77" xfId="2" applyFont="1" applyFill="1" applyBorder="1" applyAlignment="1">
      <alignment horizontal="center" vertical="center"/>
    </xf>
    <xf numFmtId="0" fontId="37" fillId="0" borderId="75" xfId="2" applyNumberFormat="1" applyFont="1" applyFill="1" applyBorder="1" applyAlignment="1">
      <alignment horizontal="center" vertical="center"/>
    </xf>
    <xf numFmtId="0" fontId="37" fillId="0" borderId="78" xfId="2" applyNumberFormat="1" applyFont="1" applyFill="1" applyBorder="1" applyAlignment="1">
      <alignment horizontal="center" vertical="center"/>
    </xf>
    <xf numFmtId="0" fontId="37" fillId="0" borderId="91" xfId="2" applyNumberFormat="1" applyFont="1" applyFill="1" applyBorder="1" applyAlignment="1">
      <alignment horizontal="center" vertical="center"/>
    </xf>
    <xf numFmtId="0" fontId="37" fillId="0" borderId="79" xfId="2" applyNumberFormat="1" applyFont="1" applyFill="1" applyBorder="1" applyAlignment="1">
      <alignment horizontal="center" vertical="center"/>
    </xf>
    <xf numFmtId="0" fontId="37" fillId="0" borderId="77" xfId="2" applyNumberFormat="1" applyFont="1" applyFill="1" applyBorder="1" applyAlignment="1">
      <alignment horizontal="center" vertical="center"/>
    </xf>
    <xf numFmtId="0" fontId="31" fillId="0" borderId="4" xfId="2" applyNumberFormat="1" applyFont="1" applyFill="1" applyBorder="1" applyAlignment="1">
      <alignment horizontal="center" vertical="center"/>
    </xf>
    <xf numFmtId="0" fontId="31" fillId="0" borderId="4" xfId="2" applyFont="1" applyFill="1" applyBorder="1" applyAlignment="1">
      <alignment horizontal="center" vertical="center" textRotation="90"/>
    </xf>
    <xf numFmtId="0" fontId="70" fillId="0" borderId="34" xfId="2" applyFont="1" applyFill="1" applyBorder="1" applyAlignment="1">
      <alignment horizontal="center" vertical="center"/>
    </xf>
    <xf numFmtId="0" fontId="70" fillId="0" borderId="36" xfId="2" applyFont="1" applyFill="1" applyBorder="1" applyAlignment="1">
      <alignment horizontal="center" vertical="center"/>
    </xf>
    <xf numFmtId="0" fontId="70" fillId="0" borderId="31" xfId="2" applyFont="1" applyFill="1" applyBorder="1" applyAlignment="1">
      <alignment horizontal="center" vertical="center"/>
    </xf>
    <xf numFmtId="0" fontId="70" fillId="0" borderId="37" xfId="2" applyNumberFormat="1" applyFont="1" applyFill="1" applyBorder="1" applyAlignment="1">
      <alignment horizontal="center" vertical="center" shrinkToFit="1"/>
    </xf>
    <xf numFmtId="0" fontId="70" fillId="0" borderId="36" xfId="2" applyNumberFormat="1" applyFont="1" applyFill="1" applyBorder="1" applyAlignment="1">
      <alignment horizontal="center" vertical="center" shrinkToFit="1"/>
    </xf>
    <xf numFmtId="0" fontId="70" fillId="0" borderId="35" xfId="2" applyNumberFormat="1" applyFont="1" applyFill="1" applyBorder="1" applyAlignment="1">
      <alignment horizontal="center" vertical="center" shrinkToFit="1"/>
    </xf>
    <xf numFmtId="0" fontId="70" fillId="0" borderId="42" xfId="2" applyNumberFormat="1" applyFont="1" applyFill="1" applyBorder="1" applyAlignment="1">
      <alignment horizontal="center" vertical="center" shrinkToFit="1"/>
    </xf>
    <xf numFmtId="0" fontId="70" fillId="0" borderId="48" xfId="2" applyNumberFormat="1" applyFont="1" applyFill="1" applyBorder="1" applyAlignment="1">
      <alignment horizontal="center" vertical="center" shrinkToFit="1"/>
    </xf>
    <xf numFmtId="0" fontId="70" fillId="0" borderId="47" xfId="2" applyNumberFormat="1" applyFont="1" applyFill="1" applyBorder="1" applyAlignment="1">
      <alignment horizontal="center" vertical="center" shrinkToFit="1"/>
    </xf>
    <xf numFmtId="0" fontId="70" fillId="0" borderId="34" xfId="2" applyNumberFormat="1" applyFont="1" applyFill="1" applyBorder="1" applyAlignment="1">
      <alignment horizontal="center" vertical="center" shrinkToFit="1"/>
    </xf>
    <xf numFmtId="0" fontId="70" fillId="0" borderId="38" xfId="2" applyNumberFormat="1" applyFont="1" applyFill="1" applyBorder="1" applyAlignment="1">
      <alignment horizontal="center" vertical="center" shrinkToFit="1"/>
    </xf>
    <xf numFmtId="0" fontId="33" fillId="0" borderId="0" xfId="2" applyFont="1" applyFill="1" applyBorder="1" applyProtection="1"/>
    <xf numFmtId="0" fontId="70" fillId="0" borderId="42" xfId="2" applyNumberFormat="1" applyFont="1" applyFill="1" applyBorder="1" applyAlignment="1" applyProtection="1">
      <alignment horizontal="center" vertical="center"/>
    </xf>
    <xf numFmtId="0" fontId="70" fillId="0" borderId="48" xfId="2" applyNumberFormat="1" applyFont="1" applyFill="1" applyBorder="1" applyAlignment="1" applyProtection="1">
      <alignment horizontal="center" vertical="center"/>
    </xf>
    <xf numFmtId="0" fontId="70" fillId="0" borderId="74" xfId="2" applyNumberFormat="1" applyFont="1" applyFill="1" applyBorder="1" applyAlignment="1" applyProtection="1">
      <alignment horizontal="center" vertical="center"/>
    </xf>
    <xf numFmtId="0" fontId="70" fillId="0" borderId="34" xfId="2" applyNumberFormat="1" applyFont="1" applyFill="1" applyBorder="1" applyAlignment="1" applyProtection="1">
      <alignment horizontal="center" vertical="center"/>
    </xf>
    <xf numFmtId="0" fontId="70" fillId="0" borderId="36" xfId="2" applyNumberFormat="1" applyFont="1" applyFill="1" applyBorder="1" applyAlignment="1" applyProtection="1">
      <alignment horizontal="center" vertical="center"/>
    </xf>
    <xf numFmtId="0" fontId="70" fillId="0" borderId="31" xfId="2" applyNumberFormat="1" applyFont="1" applyFill="1" applyBorder="1" applyAlignment="1" applyProtection="1">
      <alignment horizontal="center" vertical="center"/>
    </xf>
    <xf numFmtId="0" fontId="70" fillId="0" borderId="49" xfId="2" applyNumberFormat="1" applyFont="1" applyFill="1" applyBorder="1" applyAlignment="1" applyProtection="1">
      <alignment horizontal="center" vertical="center"/>
    </xf>
    <xf numFmtId="0" fontId="70" fillId="0" borderId="46" xfId="2" applyNumberFormat="1" applyFont="1" applyFill="1" applyBorder="1" applyAlignment="1" applyProtection="1">
      <alignment horizontal="center" vertical="center"/>
    </xf>
    <xf numFmtId="0" fontId="70" fillId="0" borderId="47" xfId="2" applyNumberFormat="1" applyFont="1" applyFill="1" applyBorder="1" applyAlignment="1" applyProtection="1">
      <alignment horizontal="center" vertical="center"/>
    </xf>
    <xf numFmtId="0" fontId="70" fillId="0" borderId="35" xfId="2" applyFont="1" applyFill="1" applyBorder="1" applyAlignment="1">
      <alignment horizontal="center" vertical="center"/>
    </xf>
    <xf numFmtId="0" fontId="70" fillId="0" borderId="49" xfId="2" applyNumberFormat="1" applyFont="1" applyFill="1" applyBorder="1" applyAlignment="1">
      <alignment horizontal="center" vertical="center" shrinkToFit="1"/>
    </xf>
    <xf numFmtId="0" fontId="70" fillId="0" borderId="74" xfId="2" applyNumberFormat="1" applyFont="1" applyFill="1" applyBorder="1" applyAlignment="1">
      <alignment horizontal="center" vertical="center" shrinkToFit="1"/>
    </xf>
    <xf numFmtId="0" fontId="70" fillId="0" borderId="46" xfId="2" applyNumberFormat="1" applyFont="1" applyFill="1" applyBorder="1" applyAlignment="1">
      <alignment horizontal="center" vertical="center" wrapText="1" shrinkToFit="1"/>
    </xf>
    <xf numFmtId="0" fontId="70" fillId="0" borderId="49" xfId="2" applyNumberFormat="1" applyFont="1" applyFill="1" applyBorder="1" applyAlignment="1">
      <alignment horizontal="center" vertical="center" wrapText="1" shrinkToFit="1"/>
    </xf>
    <xf numFmtId="0" fontId="70" fillId="0" borderId="48" xfId="2" applyNumberFormat="1" applyFont="1" applyFill="1" applyBorder="1" applyAlignment="1">
      <alignment horizontal="center" vertical="center" wrapText="1" shrinkToFit="1"/>
    </xf>
    <xf numFmtId="0" fontId="70" fillId="0" borderId="47" xfId="2" applyNumberFormat="1" applyFont="1" applyFill="1" applyBorder="1" applyAlignment="1">
      <alignment horizontal="center" vertical="center" wrapText="1" shrinkToFit="1"/>
    </xf>
    <xf numFmtId="0" fontId="68" fillId="0" borderId="41" xfId="2" applyFont="1" applyFill="1" applyBorder="1" applyAlignment="1">
      <alignment horizontal="center" vertical="center"/>
    </xf>
    <xf numFmtId="0" fontId="68" fillId="0" borderId="39" xfId="2" applyFont="1" applyFill="1" applyBorder="1" applyAlignment="1">
      <alignment horizontal="center" vertical="center"/>
    </xf>
    <xf numFmtId="0" fontId="68" fillId="0" borderId="247" xfId="2" applyFont="1" applyFill="1" applyBorder="1" applyAlignment="1">
      <alignment horizontal="center" vertical="center"/>
    </xf>
    <xf numFmtId="0" fontId="68" fillId="0" borderId="41" xfId="2" applyNumberFormat="1" applyFont="1" applyFill="1" applyBorder="1" applyAlignment="1">
      <alignment horizontal="center" vertical="center" shrinkToFit="1"/>
    </xf>
    <xf numFmtId="0" fontId="68" fillId="0" borderId="39" xfId="2" applyNumberFormat="1" applyFont="1" applyFill="1" applyBorder="1" applyAlignment="1">
      <alignment horizontal="center" vertical="center" shrinkToFit="1"/>
    </xf>
    <xf numFmtId="0" fontId="68" fillId="0" borderId="73" xfId="2" applyNumberFormat="1" applyFont="1" applyFill="1" applyBorder="1" applyAlignment="1">
      <alignment horizontal="center" vertical="center" shrinkToFit="1"/>
    </xf>
    <xf numFmtId="0" fontId="68" fillId="0" borderId="40" xfId="2" applyNumberFormat="1" applyFont="1" applyFill="1" applyBorder="1" applyAlignment="1">
      <alignment horizontal="center" vertical="center" shrinkToFit="1"/>
    </xf>
    <xf numFmtId="0" fontId="68" fillId="0" borderId="27" xfId="2" applyNumberFormat="1" applyFont="1" applyFill="1" applyBorder="1" applyAlignment="1">
      <alignment horizontal="center" vertical="center" shrinkToFit="1"/>
    </xf>
    <xf numFmtId="0" fontId="68" fillId="0" borderId="24" xfId="2" applyNumberFormat="1" applyFont="1" applyFill="1" applyBorder="1" applyAlignment="1">
      <alignment horizontal="center" vertical="center" shrinkToFit="1"/>
    </xf>
    <xf numFmtId="0" fontId="68" fillId="0" borderId="22" xfId="2" applyNumberFormat="1" applyFont="1" applyFill="1" applyBorder="1" applyAlignment="1">
      <alignment horizontal="center" vertical="center" shrinkToFit="1"/>
    </xf>
    <xf numFmtId="0" fontId="68" fillId="0" borderId="94" xfId="2" applyNumberFormat="1" applyFont="1" applyFill="1" applyBorder="1" applyAlignment="1">
      <alignment horizontal="center" vertical="center" wrapText="1" shrinkToFit="1"/>
    </xf>
    <xf numFmtId="0" fontId="68" fillId="0" borderId="27" xfId="2" applyNumberFormat="1" applyFont="1" applyFill="1" applyBorder="1" applyAlignment="1">
      <alignment horizontal="center" vertical="center" wrapText="1" shrinkToFit="1"/>
    </xf>
    <xf numFmtId="0" fontId="68" fillId="0" borderId="24" xfId="2" applyNumberFormat="1" applyFont="1" applyFill="1" applyBorder="1" applyAlignment="1">
      <alignment horizontal="center" vertical="center" wrapText="1" shrinkToFit="1"/>
    </xf>
    <xf numFmtId="0" fontId="68" fillId="0" borderId="20" xfId="2" applyNumberFormat="1" applyFont="1" applyFill="1" applyBorder="1" applyAlignment="1">
      <alignment horizontal="center" vertical="center" wrapText="1" shrinkToFit="1"/>
    </xf>
    <xf numFmtId="0" fontId="68" fillId="0" borderId="70" xfId="2" applyFont="1" applyFill="1" applyBorder="1" applyAlignment="1">
      <alignment horizontal="left" vertical="center"/>
    </xf>
    <xf numFmtId="0" fontId="31" fillId="0" borderId="73" xfId="2" applyFont="1" applyFill="1" applyBorder="1" applyAlignment="1">
      <alignment horizontal="center" vertical="center"/>
    </xf>
    <xf numFmtId="0" fontId="68" fillId="0" borderId="63" xfId="2" applyFont="1" applyFill="1" applyBorder="1" applyAlignment="1">
      <alignment horizontal="center" vertical="center"/>
    </xf>
    <xf numFmtId="0" fontId="68" fillId="0" borderId="64" xfId="2" applyFont="1" applyFill="1" applyBorder="1" applyAlignment="1">
      <alignment horizontal="center" vertical="center"/>
    </xf>
    <xf numFmtId="0" fontId="68" fillId="0" borderId="95" xfId="2" applyFont="1" applyFill="1" applyBorder="1" applyAlignment="1">
      <alignment horizontal="center" vertical="center"/>
    </xf>
    <xf numFmtId="0" fontId="68" fillId="0" borderId="63" xfId="2" applyNumberFormat="1" applyFont="1" applyFill="1" applyBorder="1" applyAlignment="1">
      <alignment horizontal="center" vertical="center" shrinkToFit="1"/>
    </xf>
    <xf numFmtId="0" fontId="68" fillId="0" borderId="64" xfId="2" applyNumberFormat="1" applyFont="1" applyFill="1" applyBorder="1" applyAlignment="1">
      <alignment horizontal="center" vertical="center" shrinkToFit="1"/>
    </xf>
    <xf numFmtId="0" fontId="68" fillId="0" borderId="62" xfId="2" applyNumberFormat="1" applyFont="1" applyFill="1" applyBorder="1" applyAlignment="1">
      <alignment horizontal="center" vertical="center" shrinkToFit="1"/>
    </xf>
    <xf numFmtId="0" fontId="68" fillId="0" borderId="23" xfId="2" applyNumberFormat="1" applyFont="1" applyFill="1" applyBorder="1" applyAlignment="1">
      <alignment horizontal="center" vertical="center" shrinkToFit="1"/>
    </xf>
    <xf numFmtId="0" fontId="68" fillId="0" borderId="95" xfId="2" applyNumberFormat="1" applyFont="1" applyFill="1" applyBorder="1" applyAlignment="1">
      <alignment horizontal="center" vertical="center" shrinkToFit="1"/>
    </xf>
    <xf numFmtId="0" fontId="68" fillId="0" borderId="65" xfId="2" applyNumberFormat="1" applyFont="1" applyFill="1" applyBorder="1" applyAlignment="1">
      <alignment horizontal="center" vertical="center" wrapText="1" shrinkToFit="1"/>
    </xf>
    <xf numFmtId="0" fontId="68" fillId="0" borderId="23" xfId="2" applyNumberFormat="1" applyFont="1" applyFill="1" applyBorder="1" applyAlignment="1">
      <alignment horizontal="center" vertical="center" wrapText="1" shrinkToFit="1"/>
    </xf>
    <xf numFmtId="0" fontId="68" fillId="0" borderId="64" xfId="2" applyNumberFormat="1" applyFont="1" applyFill="1" applyBorder="1" applyAlignment="1">
      <alignment horizontal="center" vertical="center" wrapText="1" shrinkToFit="1"/>
    </xf>
    <xf numFmtId="0" fontId="68" fillId="0" borderId="62" xfId="2" applyNumberFormat="1" applyFont="1" applyFill="1" applyBorder="1" applyAlignment="1">
      <alignment horizontal="center" vertical="center" wrapText="1" shrinkToFit="1"/>
    </xf>
    <xf numFmtId="0" fontId="68" fillId="0" borderId="30" xfId="2" applyFont="1" applyFill="1" applyBorder="1" applyAlignment="1">
      <alignment horizontal="left" vertical="center"/>
    </xf>
    <xf numFmtId="0" fontId="31" fillId="0" borderId="50" xfId="2" applyFont="1" applyFill="1" applyBorder="1" applyAlignment="1">
      <alignment horizontal="center" vertical="center"/>
    </xf>
    <xf numFmtId="0" fontId="68" fillId="0" borderId="95" xfId="2" applyFont="1" applyFill="1" applyBorder="1" applyAlignment="1">
      <alignment horizontal="left" vertical="center"/>
    </xf>
    <xf numFmtId="0" fontId="70" fillId="0" borderId="2" xfId="2" applyFont="1" applyFill="1" applyBorder="1" applyAlignment="1">
      <alignment horizontal="left" vertical="center"/>
    </xf>
    <xf numFmtId="0" fontId="68" fillId="0" borderId="52" xfId="2" applyFont="1" applyFill="1" applyBorder="1" applyAlignment="1">
      <alignment horizontal="center" vertical="center"/>
    </xf>
    <xf numFmtId="0" fontId="68" fillId="0" borderId="53" xfId="2" applyFont="1" applyFill="1" applyBorder="1" applyAlignment="1">
      <alignment horizontal="center" vertical="center"/>
    </xf>
    <xf numFmtId="0" fontId="68" fillId="0" borderId="55" xfId="2" applyFont="1" applyFill="1" applyBorder="1" applyAlignment="1">
      <alignment horizontal="center" vertical="center"/>
    </xf>
    <xf numFmtId="0" fontId="68" fillId="0" borderId="53" xfId="2" applyNumberFormat="1" applyFont="1" applyFill="1" applyBorder="1" applyAlignment="1">
      <alignment horizontal="center" vertical="center" shrinkToFit="1"/>
    </xf>
    <xf numFmtId="0" fontId="68" fillId="0" borderId="50" xfId="2" applyNumberFormat="1" applyFont="1" applyFill="1" applyBorder="1" applyAlignment="1">
      <alignment horizontal="center" vertical="center" shrinkToFit="1"/>
    </xf>
    <xf numFmtId="0" fontId="68" fillId="0" borderId="52" xfId="2" applyNumberFormat="1" applyFont="1" applyFill="1" applyBorder="1" applyAlignment="1">
      <alignment horizontal="center" vertical="center" shrinkToFit="1"/>
    </xf>
    <xf numFmtId="0" fontId="68" fillId="0" borderId="51" xfId="2" applyNumberFormat="1" applyFont="1" applyFill="1" applyBorder="1" applyAlignment="1">
      <alignment horizontal="center" vertical="center" shrinkToFit="1"/>
    </xf>
    <xf numFmtId="0" fontId="68" fillId="0" borderId="55" xfId="2" applyNumberFormat="1" applyFont="1" applyFill="1" applyBorder="1" applyAlignment="1">
      <alignment horizontal="center" vertical="center" shrinkToFit="1"/>
    </xf>
    <xf numFmtId="0" fontId="68" fillId="0" borderId="54" xfId="2" applyNumberFormat="1" applyFont="1" applyFill="1" applyBorder="1" applyAlignment="1">
      <alignment horizontal="center" vertical="center" wrapText="1" shrinkToFit="1"/>
    </xf>
    <xf numFmtId="0" fontId="68" fillId="0" borderId="51" xfId="2" applyNumberFormat="1" applyFont="1" applyFill="1" applyBorder="1" applyAlignment="1">
      <alignment horizontal="center" vertical="center" wrapText="1" shrinkToFit="1"/>
    </xf>
    <xf numFmtId="0" fontId="68" fillId="0" borderId="53" xfId="2" applyNumberFormat="1" applyFont="1" applyFill="1" applyBorder="1" applyAlignment="1">
      <alignment horizontal="center" vertical="center" wrapText="1" shrinkToFit="1"/>
    </xf>
    <xf numFmtId="0" fontId="68" fillId="0" borderId="55" xfId="2" applyNumberFormat="1" applyFont="1" applyFill="1" applyBorder="1" applyAlignment="1">
      <alignment horizontal="center" vertical="center" wrapText="1" shrinkToFit="1"/>
    </xf>
    <xf numFmtId="0" fontId="68" fillId="0" borderId="63" xfId="2" applyFont="1" applyFill="1" applyBorder="1" applyAlignment="1">
      <alignment horizontal="left" vertical="center"/>
    </xf>
    <xf numFmtId="0" fontId="70" fillId="0" borderId="1" xfId="2" applyFont="1" applyFill="1" applyBorder="1" applyAlignment="1">
      <alignment horizontal="left" vertical="center"/>
    </xf>
    <xf numFmtId="0" fontId="68" fillId="0" borderId="1" xfId="2" applyFont="1" applyFill="1" applyBorder="1" applyAlignment="1">
      <alignment horizontal="left" vertical="center"/>
    </xf>
    <xf numFmtId="0" fontId="70" fillId="0" borderId="63" xfId="2" applyFont="1" applyFill="1" applyBorder="1" applyAlignment="1">
      <alignment horizontal="left" vertical="center"/>
    </xf>
    <xf numFmtId="0" fontId="70" fillId="0" borderId="52" xfId="2" applyFont="1" applyFill="1" applyBorder="1" applyAlignment="1">
      <alignment horizontal="left" vertical="center"/>
    </xf>
    <xf numFmtId="0" fontId="37" fillId="0" borderId="248" xfId="2" applyNumberFormat="1" applyFont="1" applyFill="1" applyBorder="1" applyAlignment="1">
      <alignment horizontal="center" vertical="center" wrapText="1" shrinkToFit="1"/>
    </xf>
    <xf numFmtId="0" fontId="37" fillId="0" borderId="249" xfId="2" applyNumberFormat="1" applyFont="1" applyFill="1" applyBorder="1" applyAlignment="1">
      <alignment horizontal="center" vertical="center" wrapText="1" shrinkToFit="1"/>
    </xf>
    <xf numFmtId="0" fontId="37" fillId="0" borderId="187" xfId="2" applyNumberFormat="1" applyFont="1" applyFill="1" applyBorder="1" applyAlignment="1">
      <alignment horizontal="center" vertical="center" wrapText="1" shrinkToFit="1"/>
    </xf>
    <xf numFmtId="0" fontId="37" fillId="0" borderId="250" xfId="2" applyNumberFormat="1" applyFont="1" applyFill="1" applyBorder="1" applyAlignment="1">
      <alignment horizontal="center" vertical="center" wrapText="1" shrinkToFit="1"/>
    </xf>
    <xf numFmtId="0" fontId="37" fillId="0" borderId="251" xfId="2" applyNumberFormat="1" applyFont="1" applyFill="1" applyBorder="1" applyAlignment="1">
      <alignment horizontal="center" vertical="center" wrapText="1" shrinkToFit="1"/>
    </xf>
    <xf numFmtId="0" fontId="37" fillId="0" borderId="252" xfId="2" applyNumberFormat="1" applyFont="1" applyFill="1" applyBorder="1" applyAlignment="1">
      <alignment horizontal="center" vertical="center" wrapText="1" shrinkToFit="1"/>
    </xf>
    <xf numFmtId="0" fontId="31" fillId="0" borderId="77" xfId="2" applyFont="1" applyFill="1" applyBorder="1" applyAlignment="1">
      <alignment horizontal="center" vertical="center"/>
    </xf>
    <xf numFmtId="0" fontId="31" fillId="0" borderId="0" xfId="2" applyFont="1" applyFill="1" applyBorder="1" applyProtection="1"/>
    <xf numFmtId="0" fontId="70" fillId="0" borderId="222" xfId="2" applyNumberFormat="1" applyFont="1" applyFill="1" applyBorder="1" applyAlignment="1">
      <alignment horizontal="center" vertical="center" wrapText="1"/>
    </xf>
    <xf numFmtId="0" fontId="70" fillId="0" borderId="170" xfId="2" applyNumberFormat="1" applyFont="1" applyFill="1" applyBorder="1" applyAlignment="1">
      <alignment horizontal="center" vertical="center" wrapText="1"/>
    </xf>
    <xf numFmtId="0" fontId="70" fillId="0" borderId="253" xfId="2" applyNumberFormat="1" applyFont="1" applyFill="1" applyBorder="1" applyAlignment="1">
      <alignment horizontal="center" vertical="center" wrapText="1"/>
    </xf>
    <xf numFmtId="0" fontId="70" fillId="0" borderId="254" xfId="2" applyNumberFormat="1" applyFont="1" applyFill="1" applyBorder="1" applyAlignment="1">
      <alignment horizontal="center" vertical="center" wrapText="1"/>
    </xf>
    <xf numFmtId="0" fontId="70" fillId="0" borderId="190" xfId="2" applyNumberFormat="1" applyFont="1" applyFill="1" applyBorder="1" applyAlignment="1">
      <alignment horizontal="center" vertical="center" wrapText="1"/>
    </xf>
    <xf numFmtId="0" fontId="70" fillId="0" borderId="255" xfId="2" applyNumberFormat="1" applyFont="1" applyFill="1" applyBorder="1" applyAlignment="1">
      <alignment horizontal="center" vertical="center" wrapText="1"/>
    </xf>
    <xf numFmtId="0" fontId="70" fillId="0" borderId="37" xfId="2" applyNumberFormat="1" applyFont="1" applyFill="1" applyBorder="1" applyAlignment="1">
      <alignment horizontal="center" vertical="center" wrapText="1"/>
    </xf>
    <xf numFmtId="0" fontId="70" fillId="0" borderId="36" xfId="2" applyNumberFormat="1" applyFont="1" applyFill="1" applyBorder="1" applyAlignment="1">
      <alignment horizontal="center" vertical="center" wrapText="1"/>
    </xf>
    <xf numFmtId="0" fontId="70" fillId="0" borderId="256" xfId="2" applyNumberFormat="1" applyFont="1" applyFill="1" applyBorder="1" applyAlignment="1">
      <alignment horizontal="center" vertical="center" wrapText="1"/>
    </xf>
    <xf numFmtId="0" fontId="70" fillId="0" borderId="257" xfId="2" applyNumberFormat="1" applyFont="1" applyFill="1" applyBorder="1" applyAlignment="1">
      <alignment horizontal="center" vertical="center"/>
    </xf>
    <xf numFmtId="0" fontId="70" fillId="0" borderId="258" xfId="2" applyNumberFormat="1" applyFont="1" applyFill="1" applyBorder="1" applyAlignment="1">
      <alignment horizontal="center" vertical="center"/>
    </xf>
    <xf numFmtId="0" fontId="70" fillId="0" borderId="259" xfId="2" applyNumberFormat="1" applyFont="1" applyFill="1" applyBorder="1" applyAlignment="1">
      <alignment horizontal="center" vertical="center"/>
    </xf>
    <xf numFmtId="0" fontId="68" fillId="0" borderId="124" xfId="2" applyNumberFormat="1" applyFont="1" applyFill="1" applyBorder="1" applyAlignment="1">
      <alignment horizontal="center" vertical="center" wrapText="1"/>
    </xf>
    <xf numFmtId="0" fontId="68" fillId="0" borderId="154" xfId="2" applyNumberFormat="1" applyFont="1" applyFill="1" applyBorder="1" applyAlignment="1">
      <alignment horizontal="center" vertical="center" wrapText="1"/>
    </xf>
    <xf numFmtId="0" fontId="70" fillId="0" borderId="154" xfId="2" applyNumberFormat="1" applyFont="1" applyFill="1" applyBorder="1" applyAlignment="1">
      <alignment horizontal="center" vertical="center" wrapText="1"/>
    </xf>
    <xf numFmtId="0" fontId="70" fillId="0" borderId="179" xfId="2" applyNumberFormat="1" applyFont="1" applyFill="1" applyBorder="1" applyAlignment="1">
      <alignment horizontal="center" vertical="center" wrapText="1"/>
    </xf>
    <xf numFmtId="0" fontId="70" fillId="0" borderId="134" xfId="2" applyNumberFormat="1" applyFont="1" applyFill="1" applyBorder="1" applyAlignment="1">
      <alignment horizontal="center" vertical="center" wrapText="1"/>
    </xf>
    <xf numFmtId="0" fontId="70" fillId="0" borderId="140" xfId="2" applyNumberFormat="1" applyFont="1" applyFill="1" applyBorder="1" applyAlignment="1">
      <alignment horizontal="center" vertical="center" wrapText="1"/>
    </xf>
    <xf numFmtId="0" fontId="70" fillId="0" borderId="178" xfId="2" applyNumberFormat="1" applyFont="1" applyFill="1" applyBorder="1" applyAlignment="1">
      <alignment horizontal="center" vertical="center" wrapText="1"/>
    </xf>
    <xf numFmtId="0" fontId="70" fillId="0" borderId="177" xfId="2" applyNumberFormat="1" applyFont="1" applyFill="1" applyBorder="1" applyAlignment="1">
      <alignment horizontal="center" vertical="center" wrapText="1"/>
    </xf>
    <xf numFmtId="0" fontId="68" fillId="0" borderId="197" xfId="2" applyNumberFormat="1" applyFont="1" applyFill="1" applyBorder="1" applyAlignment="1">
      <alignment horizontal="center" vertical="top" wrapText="1"/>
    </xf>
    <xf numFmtId="0" fontId="68" fillId="0" borderId="196" xfId="2" applyFont="1" applyFill="1" applyBorder="1" applyAlignment="1">
      <alignment horizontal="center" vertical="center"/>
    </xf>
    <xf numFmtId="0" fontId="68" fillId="0" borderId="195" xfId="2" applyNumberFormat="1" applyFont="1" applyFill="1" applyBorder="1" applyAlignment="1">
      <alignment horizontal="center" vertical="top" wrapText="1"/>
    </xf>
    <xf numFmtId="0" fontId="68" fillId="0" borderId="194" xfId="2" applyFont="1" applyFill="1" applyBorder="1" applyAlignment="1">
      <alignment horizontal="center" vertical="center"/>
    </xf>
    <xf numFmtId="0" fontId="68" fillId="0" borderId="126" xfId="2" applyFont="1" applyFill="1" applyBorder="1" applyAlignment="1">
      <alignment horizontal="center" vertical="center"/>
    </xf>
    <xf numFmtId="0" fontId="68" fillId="0" borderId="121" xfId="2" applyFont="1" applyFill="1" applyBorder="1" applyAlignment="1">
      <alignment horizontal="center" vertical="center"/>
    </xf>
    <xf numFmtId="0" fontId="68" fillId="0" borderId="260" xfId="2" applyFont="1" applyFill="1" applyBorder="1" applyAlignment="1">
      <alignment horizontal="center" vertical="center"/>
    </xf>
    <xf numFmtId="0" fontId="68" fillId="0" borderId="126" xfId="2" applyNumberFormat="1" applyFont="1" applyFill="1" applyBorder="1" applyAlignment="1">
      <alignment horizontal="center" vertical="center" wrapText="1"/>
    </xf>
    <xf numFmtId="49" fontId="68" fillId="0" borderId="121" xfId="2" applyNumberFormat="1" applyFont="1" applyFill="1" applyBorder="1" applyAlignment="1">
      <alignment vertical="center"/>
    </xf>
    <xf numFmtId="0" fontId="68" fillId="0" borderId="121" xfId="2" applyNumberFormat="1" applyFont="1" applyFill="1" applyBorder="1" applyAlignment="1">
      <alignment horizontal="center" vertical="center"/>
    </xf>
    <xf numFmtId="49" fontId="68" fillId="0" borderId="121" xfId="2" applyNumberFormat="1" applyFont="1" applyFill="1" applyBorder="1" applyAlignment="1">
      <alignment horizontal="center" vertical="center"/>
    </xf>
    <xf numFmtId="0" fontId="68" fillId="0" borderId="190" xfId="2" applyFont="1" applyFill="1" applyBorder="1" applyAlignment="1">
      <alignment horizontal="center" vertical="center"/>
    </xf>
    <xf numFmtId="0" fontId="68" fillId="0" borderId="192" xfId="2" applyFont="1" applyFill="1" applyBorder="1" applyAlignment="1">
      <alignment horizontal="center" vertical="center"/>
    </xf>
    <xf numFmtId="0" fontId="68" fillId="0" borderId="191" xfId="2" applyFont="1" applyFill="1" applyBorder="1" applyAlignment="1">
      <alignment horizontal="center" vertical="center"/>
    </xf>
    <xf numFmtId="0" fontId="68" fillId="0" borderId="189" xfId="2" applyFont="1" applyFill="1" applyBorder="1" applyAlignment="1">
      <alignment horizontal="center" vertical="center"/>
    </xf>
    <xf numFmtId="0" fontId="68" fillId="0" borderId="188" xfId="2" applyNumberFormat="1" applyFont="1" applyFill="1" applyBorder="1" applyAlignment="1">
      <alignment horizontal="center" vertical="center"/>
    </xf>
    <xf numFmtId="0" fontId="68" fillId="0" borderId="184" xfId="2" applyNumberFormat="1" applyFont="1" applyFill="1" applyBorder="1" applyAlignment="1">
      <alignment horizontal="center" vertical="center"/>
    </xf>
    <xf numFmtId="0" fontId="68" fillId="0" borderId="136" xfId="2" applyNumberFormat="1" applyFont="1" applyFill="1" applyBorder="1" applyAlignment="1">
      <alignment horizontal="center" vertical="center" wrapText="1"/>
    </xf>
    <xf numFmtId="0" fontId="68" fillId="0" borderId="187" xfId="2" applyNumberFormat="1" applyFont="1" applyFill="1" applyBorder="1" applyAlignment="1">
      <alignment horizontal="center" vertical="center"/>
    </xf>
    <xf numFmtId="0" fontId="68" fillId="0" borderId="124" xfId="2" applyNumberFormat="1" applyFont="1" applyFill="1" applyBorder="1" applyAlignment="1">
      <alignment horizontal="center" vertical="center"/>
    </xf>
    <xf numFmtId="0" fontId="68" fillId="0" borderId="154" xfId="2" applyNumberFormat="1" applyFont="1" applyFill="1" applyBorder="1" applyAlignment="1">
      <alignment horizontal="center" vertical="center"/>
    </xf>
    <xf numFmtId="164" fontId="68" fillId="0" borderId="154" xfId="2" applyNumberFormat="1" applyFont="1" applyFill="1" applyBorder="1" applyAlignment="1">
      <alignment horizontal="center" vertical="center"/>
    </xf>
    <xf numFmtId="0" fontId="68" fillId="0" borderId="261" xfId="2" applyNumberFormat="1" applyFont="1" applyFill="1" applyBorder="1" applyAlignment="1">
      <alignment horizontal="center" vertical="center"/>
    </xf>
    <xf numFmtId="0" fontId="68" fillId="0" borderId="153" xfId="2" applyNumberFormat="1" applyFont="1" applyFill="1" applyBorder="1" applyAlignment="1">
      <alignment horizontal="center" vertical="center" wrapText="1"/>
    </xf>
    <xf numFmtId="0" fontId="68" fillId="0" borderId="141" xfId="2" applyNumberFormat="1" applyFont="1" applyFill="1" applyBorder="1" applyAlignment="1">
      <alignment horizontal="center" vertical="center"/>
    </xf>
    <xf numFmtId="0" fontId="68" fillId="0" borderId="185" xfId="2" applyNumberFormat="1" applyFont="1" applyFill="1" applyBorder="1" applyAlignment="1">
      <alignment horizontal="center" vertical="center"/>
    </xf>
    <xf numFmtId="0" fontId="68" fillId="0" borderId="175" xfId="2" applyNumberFormat="1" applyFont="1" applyFill="1" applyBorder="1" applyAlignment="1">
      <alignment horizontal="center" vertical="center" wrapText="1"/>
    </xf>
    <xf numFmtId="0" fontId="68" fillId="0" borderId="50" xfId="2" applyFont="1" applyFill="1" applyBorder="1" applyAlignment="1">
      <alignment horizontal="center" vertical="center"/>
    </xf>
    <xf numFmtId="0" fontId="68" fillId="0" borderId="78" xfId="2" applyNumberFormat="1" applyFont="1" applyFill="1" applyBorder="1" applyAlignment="1">
      <alignment horizontal="center" vertical="center" wrapText="1" shrinkToFit="1"/>
    </xf>
    <xf numFmtId="0" fontId="33" fillId="0" borderId="46" xfId="2" applyFont="1" applyFill="1" applyBorder="1" applyProtection="1"/>
    <xf numFmtId="0" fontId="68" fillId="0" borderId="262" xfId="2" applyFont="1" applyFill="1" applyBorder="1" applyAlignment="1">
      <alignment horizontal="center" vertical="center"/>
    </xf>
    <xf numFmtId="0" fontId="70" fillId="0" borderId="263" xfId="2" applyFont="1" applyFill="1" applyBorder="1" applyAlignment="1">
      <alignment horizontal="center" vertical="center"/>
    </xf>
    <xf numFmtId="0" fontId="78" fillId="0" borderId="263" xfId="2" applyNumberFormat="1" applyFont="1" applyFill="1" applyBorder="1" applyAlignment="1" applyProtection="1">
      <alignment horizontal="center" vertical="center"/>
    </xf>
    <xf numFmtId="0" fontId="70" fillId="0" borderId="263" xfId="2" applyNumberFormat="1" applyFont="1" applyFill="1" applyBorder="1" applyAlignment="1">
      <alignment horizontal="center" vertical="center" shrinkToFit="1"/>
    </xf>
    <xf numFmtId="0" fontId="70" fillId="0" borderId="263" xfId="2" applyFont="1" applyFill="1" applyBorder="1" applyAlignment="1">
      <alignment horizontal="center" vertical="center" wrapText="1"/>
    </xf>
    <xf numFmtId="0" fontId="70" fillId="0" borderId="264" xfId="2" applyFont="1" applyFill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/>
    </xf>
    <xf numFmtId="0" fontId="68" fillId="0" borderId="33" xfId="2" applyFont="1" applyFill="1" applyBorder="1" applyAlignment="1">
      <alignment horizontal="center" vertical="center"/>
    </xf>
    <xf numFmtId="0" fontId="68" fillId="0" borderId="35" xfId="2" applyFont="1" applyFill="1" applyBorder="1" applyAlignment="1">
      <alignment horizontal="center" vertical="center"/>
    </xf>
    <xf numFmtId="0" fontId="68" fillId="0" borderId="31" xfId="2" applyFont="1" applyFill="1" applyBorder="1" applyAlignment="1">
      <alignment horizontal="center" vertical="center" wrapText="1"/>
    </xf>
    <xf numFmtId="0" fontId="68" fillId="0" borderId="16" xfId="2" applyFont="1" applyFill="1" applyBorder="1" applyAlignment="1">
      <alignment horizontal="center" vertical="center"/>
    </xf>
    <xf numFmtId="0" fontId="68" fillId="0" borderId="265" xfId="2" applyFont="1" applyFill="1" applyBorder="1" applyAlignment="1">
      <alignment horizontal="center" vertical="center"/>
    </xf>
    <xf numFmtId="0" fontId="68" fillId="0" borderId="266" xfId="2" applyFont="1" applyFill="1" applyBorder="1" applyAlignment="1">
      <alignment horizontal="center" vertical="center"/>
    </xf>
    <xf numFmtId="0" fontId="68" fillId="0" borderId="267" xfId="2" applyFont="1" applyFill="1" applyBorder="1" applyAlignment="1">
      <alignment horizontal="center" vertical="center"/>
    </xf>
    <xf numFmtId="0" fontId="68" fillId="0" borderId="268" xfId="2" applyFont="1" applyFill="1" applyBorder="1" applyAlignment="1">
      <alignment horizontal="center" vertical="center"/>
    </xf>
    <xf numFmtId="0" fontId="68" fillId="0" borderId="269" xfId="2" applyFont="1" applyFill="1" applyBorder="1" applyAlignment="1">
      <alignment horizontal="center" vertical="center"/>
    </xf>
    <xf numFmtId="0" fontId="68" fillId="0" borderId="270" xfId="2" applyFont="1" applyFill="1" applyBorder="1" applyAlignment="1">
      <alignment horizontal="center" vertical="center" wrapText="1"/>
    </xf>
    <xf numFmtId="0" fontId="68" fillId="0" borderId="272" xfId="2" applyFont="1" applyFill="1" applyBorder="1" applyAlignment="1">
      <alignment horizontal="center" vertical="center" shrinkToFit="1"/>
    </xf>
    <xf numFmtId="0" fontId="68" fillId="0" borderId="53" xfId="2" applyFont="1" applyFill="1" applyBorder="1" applyAlignment="1">
      <alignment horizontal="center" vertical="center" shrinkToFit="1"/>
    </xf>
    <xf numFmtId="0" fontId="68" fillId="0" borderId="50" xfId="2" applyFont="1" applyFill="1" applyBorder="1" applyAlignment="1">
      <alignment horizontal="center" vertical="center" shrinkToFit="1"/>
    </xf>
    <xf numFmtId="0" fontId="68" fillId="0" borderId="79" xfId="2" applyFont="1" applyFill="1" applyBorder="1" applyAlignment="1">
      <alignment horizontal="center" vertical="center"/>
    </xf>
    <xf numFmtId="0" fontId="68" fillId="0" borderId="78" xfId="2" applyFont="1" applyFill="1" applyBorder="1" applyAlignment="1">
      <alignment horizontal="center" vertical="center"/>
    </xf>
    <xf numFmtId="0" fontId="68" fillId="0" borderId="77" xfId="2" applyFont="1" applyFill="1" applyBorder="1" applyAlignment="1">
      <alignment horizontal="center" vertical="center"/>
    </xf>
    <xf numFmtId="0" fontId="68" fillId="0" borderId="75" xfId="2" applyNumberFormat="1" applyFont="1" applyFill="1" applyBorder="1" applyAlignment="1">
      <alignment horizontal="center" vertical="center" shrinkToFit="1"/>
    </xf>
    <xf numFmtId="0" fontId="68" fillId="0" borderId="78" xfId="2" applyNumberFormat="1" applyFont="1" applyFill="1" applyBorder="1" applyAlignment="1">
      <alignment horizontal="center" vertical="center" shrinkToFit="1"/>
    </xf>
    <xf numFmtId="0" fontId="68" fillId="0" borderId="91" xfId="2" applyNumberFormat="1" applyFont="1" applyFill="1" applyBorder="1" applyAlignment="1">
      <alignment horizontal="center" vertical="center" shrinkToFit="1"/>
    </xf>
    <xf numFmtId="0" fontId="68" fillId="0" borderId="79" xfId="2" applyNumberFormat="1" applyFont="1" applyFill="1" applyBorder="1" applyAlignment="1">
      <alignment horizontal="center" vertical="center" shrinkToFit="1"/>
    </xf>
    <xf numFmtId="0" fontId="68" fillId="0" borderId="77" xfId="2" applyNumberFormat="1" applyFont="1" applyFill="1" applyBorder="1" applyAlignment="1">
      <alignment horizontal="center" vertical="center" shrinkToFit="1"/>
    </xf>
    <xf numFmtId="0" fontId="68" fillId="0" borderId="273" xfId="2" applyFont="1" applyFill="1" applyBorder="1" applyAlignment="1">
      <alignment horizontal="center" vertical="center" shrinkToFit="1"/>
    </xf>
    <xf numFmtId="0" fontId="68" fillId="0" borderId="274" xfId="2" applyFont="1" applyFill="1" applyBorder="1" applyAlignment="1">
      <alignment horizontal="center" vertical="center" shrinkToFit="1"/>
    </xf>
    <xf numFmtId="0" fontId="68" fillId="0" borderId="275" xfId="2" applyFont="1" applyFill="1" applyBorder="1" applyAlignment="1">
      <alignment horizontal="center" vertical="center" shrinkToFit="1"/>
    </xf>
    <xf numFmtId="0" fontId="31" fillId="0" borderId="0" xfId="2" applyFont="1" applyFill="1" applyBorder="1" applyAlignment="1" applyProtection="1">
      <alignment horizontal="center"/>
    </xf>
    <xf numFmtId="0" fontId="33" fillId="0" borderId="0" xfId="2" applyFont="1" applyFill="1" applyBorder="1" applyAlignment="1">
      <alignment vertical="top"/>
    </xf>
    <xf numFmtId="0" fontId="31" fillId="0" borderId="34" xfId="2" applyFont="1" applyFill="1" applyBorder="1" applyAlignment="1">
      <alignment horizontal="center" vertical="center"/>
    </xf>
    <xf numFmtId="0" fontId="31" fillId="0" borderId="36" xfId="2" applyFont="1" applyFill="1" applyBorder="1" applyAlignment="1">
      <alignment horizontal="center" vertical="center"/>
    </xf>
    <xf numFmtId="0" fontId="31" fillId="0" borderId="31" xfId="2" applyFont="1" applyFill="1" applyBorder="1" applyAlignment="1">
      <alignment horizontal="center" vertical="center"/>
    </xf>
    <xf numFmtId="0" fontId="31" fillId="0" borderId="276" xfId="2" applyNumberFormat="1" applyFont="1" applyFill="1" applyBorder="1" applyAlignment="1">
      <alignment horizontal="center" vertical="center"/>
    </xf>
    <xf numFmtId="0" fontId="31" fillId="0" borderId="277" xfId="2" applyNumberFormat="1" applyFont="1" applyFill="1" applyBorder="1" applyAlignment="1">
      <alignment horizontal="center" vertical="center"/>
    </xf>
    <xf numFmtId="0" fontId="31" fillId="0" borderId="278" xfId="2" applyNumberFormat="1" applyFont="1" applyFill="1" applyBorder="1" applyAlignment="1">
      <alignment horizontal="center" vertical="center"/>
    </xf>
    <xf numFmtId="0" fontId="31" fillId="0" borderId="279" xfId="2" applyNumberFormat="1" applyFont="1" applyFill="1" applyBorder="1" applyAlignment="1">
      <alignment horizontal="center" vertical="center"/>
    </xf>
    <xf numFmtId="0" fontId="31" fillId="0" borderId="280" xfId="2" applyNumberFormat="1" applyFont="1" applyFill="1" applyBorder="1" applyAlignment="1">
      <alignment horizontal="center" vertical="center"/>
    </xf>
    <xf numFmtId="0" fontId="31" fillId="0" borderId="281" xfId="2" applyNumberFormat="1" applyFont="1" applyFill="1" applyBorder="1" applyAlignment="1">
      <alignment horizontal="center" vertical="center"/>
    </xf>
    <xf numFmtId="0" fontId="31" fillId="0" borderId="282" xfId="2" applyNumberFormat="1" applyFont="1" applyFill="1" applyBorder="1" applyAlignment="1">
      <alignment horizontal="center" vertical="center"/>
    </xf>
    <xf numFmtId="0" fontId="31" fillId="0" borderId="26" xfId="2" applyNumberFormat="1" applyFont="1" applyFill="1" applyBorder="1" applyAlignment="1">
      <alignment horizontal="center" vertical="center"/>
    </xf>
    <xf numFmtId="0" fontId="31" fillId="0" borderId="283" xfId="2" applyNumberFormat="1" applyFont="1" applyFill="1" applyBorder="1" applyAlignment="1">
      <alignment horizontal="center" vertical="center" wrapText="1"/>
    </xf>
    <xf numFmtId="0" fontId="31" fillId="0" borderId="286" xfId="2" applyFont="1" applyFill="1" applyBorder="1" applyAlignment="1">
      <alignment horizontal="center" vertical="center"/>
    </xf>
    <xf numFmtId="0" fontId="31" fillId="0" borderId="41" xfId="2" applyFont="1" applyFill="1" applyBorder="1" applyAlignment="1">
      <alignment horizontal="center" vertical="center" textRotation="90" wrapText="1"/>
    </xf>
    <xf numFmtId="0" fontId="31" fillId="0" borderId="39" xfId="2" applyFont="1" applyFill="1" applyBorder="1" applyAlignment="1">
      <alignment horizontal="center" vertical="center" textRotation="90" wrapText="1"/>
    </xf>
    <xf numFmtId="0" fontId="31" fillId="0" borderId="40" xfId="2" applyFont="1" applyFill="1" applyBorder="1" applyAlignment="1">
      <alignment horizontal="center" vertical="center" textRotation="90" wrapText="1"/>
    </xf>
    <xf numFmtId="0" fontId="31" fillId="0" borderId="28" xfId="2" applyNumberFormat="1" applyFont="1" applyFill="1" applyBorder="1" applyAlignment="1">
      <alignment horizontal="center" vertical="center" textRotation="90" wrapText="1"/>
    </xf>
    <xf numFmtId="0" fontId="33" fillId="0" borderId="0" xfId="2" applyFont="1" applyFill="1" applyBorder="1" applyAlignment="1">
      <alignment vertical="center"/>
    </xf>
    <xf numFmtId="0" fontId="33" fillId="0" borderId="0" xfId="2" applyNumberFormat="1" applyFont="1" applyFill="1" applyBorder="1" applyAlignment="1">
      <alignment horizontal="left" vertical="top" wrapText="1"/>
    </xf>
    <xf numFmtId="49" fontId="31" fillId="0" borderId="0" xfId="2" applyNumberFormat="1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>
      <alignment horizontal="left"/>
    </xf>
    <xf numFmtId="0" fontId="31" fillId="0" borderId="0" xfId="2" applyFont="1" applyFill="1" applyBorder="1" applyAlignment="1">
      <alignment horizontal="left"/>
    </xf>
    <xf numFmtId="0" fontId="33" fillId="0" borderId="0" xfId="2" applyFont="1" applyFill="1" applyAlignment="1">
      <alignment horizontal="center" vertical="center"/>
    </xf>
    <xf numFmtId="0" fontId="31" fillId="0" borderId="0" xfId="2" applyNumberFormat="1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left" vertical="center"/>
    </xf>
    <xf numFmtId="0" fontId="71" fillId="0" borderId="0" xfId="2" applyFont="1" applyFill="1" applyBorder="1" applyAlignment="1">
      <alignment horizontal="left" vertical="center"/>
    </xf>
    <xf numFmtId="0" fontId="37" fillId="0" borderId="0" xfId="2" applyFont="1" applyFill="1" applyBorder="1" applyAlignment="1">
      <alignment horizontal="left" vertical="center"/>
    </xf>
    <xf numFmtId="0" fontId="37" fillId="0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vertical="center"/>
    </xf>
    <xf numFmtId="0" fontId="33" fillId="0" borderId="1" xfId="2" applyFont="1" applyFill="1" applyBorder="1"/>
    <xf numFmtId="0" fontId="37" fillId="0" borderId="2" xfId="2" applyFont="1" applyFill="1" applyBorder="1" applyAlignment="1">
      <alignment horizontal="center" vertical="center"/>
    </xf>
    <xf numFmtId="0" fontId="71" fillId="0" borderId="2" xfId="2" applyFont="1" applyFill="1" applyBorder="1" applyAlignment="1">
      <alignment horizontal="left" vertical="center"/>
    </xf>
    <xf numFmtId="0" fontId="71" fillId="0" borderId="1" xfId="2" applyFont="1" applyFill="1" applyBorder="1" applyAlignment="1">
      <alignment horizontal="left" vertical="center"/>
    </xf>
    <xf numFmtId="0" fontId="37" fillId="0" borderId="0" xfId="2" applyNumberFormat="1" applyFont="1" applyFill="1" applyBorder="1" applyAlignment="1" applyProtection="1">
      <alignment horizontal="left" vertical="top"/>
    </xf>
    <xf numFmtId="0" fontId="31" fillId="0" borderId="0" xfId="2" applyNumberFormat="1" applyFont="1" applyFill="1" applyBorder="1" applyAlignment="1" applyProtection="1">
      <alignment horizontal="left" vertical="top"/>
    </xf>
    <xf numFmtId="0" fontId="31" fillId="0" borderId="0" xfId="2" applyFont="1" applyFill="1" applyAlignment="1">
      <alignment horizontal="left"/>
    </xf>
    <xf numFmtId="0" fontId="33" fillId="0" borderId="1" xfId="2" applyFont="1" applyFill="1" applyBorder="1" applyAlignment="1">
      <alignment horizontal="left"/>
    </xf>
    <xf numFmtId="0" fontId="37" fillId="0" borderId="1" xfId="2" applyFont="1" applyFill="1" applyBorder="1" applyAlignment="1"/>
    <xf numFmtId="0" fontId="70" fillId="0" borderId="1" xfId="2" applyFont="1" applyFill="1" applyBorder="1" applyAlignment="1"/>
    <xf numFmtId="0" fontId="37" fillId="0" borderId="0" xfId="2" applyFont="1" applyFill="1" applyAlignment="1">
      <alignment horizontal="left" vertical="center"/>
    </xf>
    <xf numFmtId="0" fontId="31" fillId="0" borderId="0" xfId="2" applyFont="1" applyFill="1" applyAlignment="1">
      <alignment horizontal="center" vertical="center"/>
    </xf>
    <xf numFmtId="0" fontId="31" fillId="0" borderId="0" xfId="2" applyFont="1" applyFill="1" applyBorder="1" applyAlignment="1">
      <alignment horizontal="left" vertical="top" wrapText="1"/>
    </xf>
    <xf numFmtId="0" fontId="41" fillId="0" borderId="0" xfId="2" applyFont="1" applyFill="1" applyBorder="1"/>
    <xf numFmtId="0" fontId="21" fillId="0" borderId="0" xfId="2" applyFont="1" applyFill="1" applyAlignment="1"/>
    <xf numFmtId="0" fontId="21" fillId="0" borderId="0" xfId="2" applyFont="1" applyFill="1" applyAlignment="1">
      <alignment horizontal="center" vertical="center"/>
    </xf>
    <xf numFmtId="0" fontId="21" fillId="0" borderId="0" xfId="2" applyFont="1" applyFill="1" applyBorder="1" applyAlignment="1">
      <alignment horizontal="center" vertical="top" wrapText="1"/>
    </xf>
    <xf numFmtId="0" fontId="3" fillId="0" borderId="0" xfId="2" applyFont="1" applyBorder="1"/>
    <xf numFmtId="0" fontId="3" fillId="0" borderId="0" xfId="2" applyFont="1" applyFill="1" applyBorder="1"/>
    <xf numFmtId="49" fontId="3" fillId="0" borderId="0" xfId="2" applyNumberFormat="1" applyFont="1" applyBorder="1"/>
    <xf numFmtId="49" fontId="3" fillId="0" borderId="0" xfId="2" applyNumberFormat="1" applyFont="1" applyFill="1" applyBorder="1"/>
    <xf numFmtId="0" fontId="3" fillId="0" borderId="0" xfId="2" applyNumberFormat="1" applyFont="1" applyBorder="1"/>
    <xf numFmtId="0" fontId="3" fillId="0" borderId="0" xfId="2" applyNumberFormat="1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/>
    </xf>
    <xf numFmtId="0" fontId="35" fillId="0" borderId="0" xfId="2" applyFont="1" applyFill="1" applyBorder="1"/>
    <xf numFmtId="0" fontId="35" fillId="0" borderId="0" xfId="2" applyFont="1" applyFill="1" applyBorder="1" applyAlignment="1" applyProtection="1"/>
    <xf numFmtId="0" fontId="19" fillId="0" borderId="0" xfId="2" applyFont="1" applyFill="1" applyBorder="1" applyAlignment="1" applyProtection="1">
      <alignment horizontal="left" vertical="justify"/>
    </xf>
    <xf numFmtId="0" fontId="35" fillId="0" borderId="0" xfId="2" applyFont="1" applyFill="1" applyBorder="1" applyAlignment="1" applyProtection="1">
      <alignment horizontal="center"/>
    </xf>
    <xf numFmtId="0" fontId="35" fillId="0" borderId="0" xfId="2" applyFont="1" applyFill="1" applyBorder="1" applyAlignment="1"/>
    <xf numFmtId="0" fontId="80" fillId="0" borderId="0" xfId="2" applyFont="1" applyFill="1" applyBorder="1" applyAlignment="1"/>
    <xf numFmtId="49" fontId="4" fillId="0" borderId="0" xfId="2" applyNumberFormat="1" applyFont="1" applyFill="1" applyBorder="1" applyAlignment="1">
      <alignment vertical="justify"/>
    </xf>
    <xf numFmtId="0" fontId="80" fillId="0" borderId="0" xfId="2" applyFont="1" applyFill="1" applyBorder="1"/>
    <xf numFmtId="0" fontId="80" fillId="0" borderId="0" xfId="2" applyFont="1" applyFill="1" applyBorder="1" applyAlignment="1" applyProtection="1"/>
    <xf numFmtId="49" fontId="4" fillId="0" borderId="0" xfId="2" applyNumberFormat="1" applyFont="1" applyFill="1" applyBorder="1" applyAlignment="1" applyProtection="1">
      <alignment horizontal="center" vertical="justify"/>
    </xf>
    <xf numFmtId="0" fontId="4" fillId="0" borderId="0" xfId="2" applyFont="1" applyFill="1" applyBorder="1" applyAlignment="1" applyProtection="1"/>
    <xf numFmtId="0" fontId="81" fillId="0" borderId="0" xfId="2" applyFont="1" applyFill="1" applyBorder="1" applyAlignment="1" applyProtection="1"/>
    <xf numFmtId="0" fontId="20" fillId="0" borderId="0" xfId="2" applyFont="1" applyFill="1" applyBorder="1" applyAlignment="1" applyProtection="1"/>
    <xf numFmtId="0" fontId="15" fillId="0" borderId="0" xfId="2" applyFont="1" applyFill="1" applyBorder="1" applyAlignment="1" applyProtection="1">
      <alignment horizontal="right"/>
    </xf>
    <xf numFmtId="0" fontId="15" fillId="0" borderId="0" xfId="2" applyFont="1" applyFill="1" applyBorder="1" applyAlignment="1" applyProtection="1"/>
    <xf numFmtId="0" fontId="15" fillId="0" borderId="0" xfId="2" applyFont="1" applyFill="1" applyBorder="1"/>
    <xf numFmtId="49" fontId="20" fillId="0" borderId="0" xfId="2" applyNumberFormat="1" applyFont="1" applyFill="1" applyBorder="1" applyAlignment="1" applyProtection="1">
      <alignment horizontal="center" vertical="justify"/>
    </xf>
    <xf numFmtId="49" fontId="20" fillId="0" borderId="0" xfId="2" applyNumberFormat="1" applyFont="1" applyFill="1" applyBorder="1" applyAlignment="1" applyProtection="1">
      <alignment horizontal="left" vertical="justify"/>
    </xf>
    <xf numFmtId="0" fontId="20" fillId="0" borderId="0" xfId="2" applyFont="1" applyFill="1" applyBorder="1" applyAlignment="1"/>
    <xf numFmtId="49" fontId="20" fillId="0" borderId="0" xfId="2" applyNumberFormat="1" applyFont="1" applyFill="1" applyBorder="1" applyAlignment="1" applyProtection="1"/>
    <xf numFmtId="0" fontId="80" fillId="0" borderId="0" xfId="2" applyFont="1" applyFill="1" applyAlignment="1"/>
    <xf numFmtId="49" fontId="4" fillId="0" borderId="0" xfId="2" applyNumberFormat="1" applyFont="1" applyFill="1" applyBorder="1" applyAlignment="1" applyProtection="1"/>
    <xf numFmtId="0" fontId="35" fillId="0" borderId="0" xfId="2" applyFont="1" applyFill="1" applyAlignment="1"/>
    <xf numFmtId="49" fontId="82" fillId="0" borderId="0" xfId="2" applyNumberFormat="1" applyFont="1" applyFill="1" applyBorder="1" applyAlignment="1">
      <alignment horizontal="left" vertical="justify"/>
    </xf>
    <xf numFmtId="0" fontId="35" fillId="0" borderId="0" xfId="2" applyFont="1" applyFill="1" applyBorder="1" applyAlignment="1">
      <alignment vertical="justify"/>
    </xf>
    <xf numFmtId="49" fontId="35" fillId="0" borderId="0" xfId="2" applyNumberFormat="1" applyFont="1" applyFill="1" applyBorder="1" applyAlignment="1">
      <alignment horizontal="center" vertical="justify" wrapText="1"/>
    </xf>
    <xf numFmtId="0" fontId="40" fillId="0" borderId="0" xfId="2" applyFont="1" applyBorder="1"/>
    <xf numFmtId="0" fontId="40" fillId="0" borderId="0" xfId="2" applyFont="1" applyFill="1" applyBorder="1"/>
    <xf numFmtId="49" fontId="40" fillId="0" borderId="0" xfId="2" applyNumberFormat="1" applyFont="1" applyBorder="1"/>
    <xf numFmtId="0" fontId="40" fillId="0" borderId="0" xfId="2" applyNumberFormat="1" applyFont="1" applyBorder="1"/>
    <xf numFmtId="49" fontId="40" fillId="0" borderId="0" xfId="2" applyNumberFormat="1" applyFont="1" applyBorder="1" applyAlignment="1">
      <alignment horizontal="center" vertical="justify"/>
    </xf>
    <xf numFmtId="49" fontId="40" fillId="0" borderId="0" xfId="2" applyNumberFormat="1" applyFont="1" applyBorder="1" applyAlignment="1">
      <alignment horizontal="center" vertical="justify" wrapText="1"/>
    </xf>
    <xf numFmtId="0" fontId="40" fillId="0" borderId="53" xfId="2" applyFont="1" applyBorder="1"/>
    <xf numFmtId="0" fontId="40" fillId="0" borderId="0" xfId="2" applyFont="1" applyFill="1" applyBorder="1" applyAlignment="1"/>
    <xf numFmtId="49" fontId="40" fillId="0" borderId="0" xfId="2" applyNumberFormat="1" applyFont="1" applyBorder="1" applyAlignment="1"/>
    <xf numFmtId="0" fontId="40" fillId="0" borderId="0" xfId="2" applyNumberFormat="1" applyFont="1" applyBorder="1" applyAlignment="1"/>
    <xf numFmtId="0" fontId="40" fillId="0" borderId="0" xfId="2" applyFont="1" applyBorder="1" applyAlignment="1">
      <alignment horizontal="center" vertical="justify" wrapText="1"/>
    </xf>
    <xf numFmtId="0" fontId="40" fillId="0" borderId="0" xfId="2" applyFont="1" applyBorder="1" applyAlignment="1">
      <alignment vertical="justify" wrapText="1"/>
    </xf>
    <xf numFmtId="49" fontId="21" fillId="0" borderId="0" xfId="2" applyNumberFormat="1" applyFont="1" applyBorder="1" applyAlignment="1">
      <alignment horizontal="center" vertical="center" wrapText="1"/>
    </xf>
    <xf numFmtId="49" fontId="40" fillId="0" borderId="51" xfId="2" applyNumberFormat="1" applyFont="1" applyBorder="1" applyAlignment="1">
      <alignment horizontal="center" vertical="justify" wrapText="1"/>
    </xf>
    <xf numFmtId="49" fontId="40" fillId="0" borderId="53" xfId="2" applyNumberFormat="1" applyFont="1" applyBorder="1" applyAlignment="1">
      <alignment horizontal="center" vertical="justify" wrapText="1"/>
    </xf>
    <xf numFmtId="49" fontId="40" fillId="0" borderId="55" xfId="2" applyNumberFormat="1" applyFont="1" applyBorder="1" applyAlignment="1">
      <alignment horizontal="center" vertical="justify" wrapText="1"/>
    </xf>
    <xf numFmtId="49" fontId="40" fillId="0" borderId="0" xfId="2" applyNumberFormat="1" applyFont="1" applyBorder="1" applyAlignment="1">
      <alignment horizontal="center" vertical="center" wrapText="1"/>
    </xf>
    <xf numFmtId="0" fontId="40" fillId="0" borderId="64" xfId="2" applyFont="1" applyBorder="1"/>
    <xf numFmtId="0" fontId="33" fillId="0" borderId="0" xfId="2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justify" wrapText="1"/>
    </xf>
    <xf numFmtId="0" fontId="21" fillId="0" borderId="299" xfId="2" applyFont="1" applyBorder="1" applyAlignment="1" applyProtection="1">
      <alignment horizontal="center" vertical="center"/>
    </xf>
    <xf numFmtId="0" fontId="21" fillId="0" borderId="30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49" fontId="8" fillId="0" borderId="301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Border="1" applyAlignment="1">
      <alignment horizontal="center" vertical="justify" wrapText="1"/>
    </xf>
    <xf numFmtId="49" fontId="41" fillId="0" borderId="0" xfId="2" applyNumberFormat="1" applyFont="1" applyBorder="1" applyAlignment="1">
      <alignment horizontal="center" vertical="justify" wrapText="1"/>
    </xf>
    <xf numFmtId="49" fontId="41" fillId="0" borderId="0" xfId="2" applyNumberFormat="1" applyFont="1" applyBorder="1" applyAlignment="1">
      <alignment horizontal="center" vertical="center" wrapText="1"/>
    </xf>
    <xf numFmtId="0" fontId="40" fillId="0" borderId="24" xfId="2" applyFont="1" applyBorder="1"/>
    <xf numFmtId="0" fontId="41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/>
    </xf>
    <xf numFmtId="49" fontId="25" fillId="0" borderId="0" xfId="2" applyNumberFormat="1" applyFont="1" applyBorder="1" applyAlignment="1">
      <alignment horizontal="center" vertical="center" wrapText="1"/>
    </xf>
    <xf numFmtId="0" fontId="8" fillId="0" borderId="299" xfId="2" applyFont="1" applyBorder="1" applyAlignment="1">
      <alignment horizontal="center" vertical="center"/>
    </xf>
    <xf numFmtId="0" fontId="8" fillId="0" borderId="300" xfId="2" applyFont="1" applyBorder="1" applyAlignment="1">
      <alignment horizontal="center" vertical="center"/>
    </xf>
    <xf numFmtId="0" fontId="8" fillId="0" borderId="299" xfId="2" applyFont="1" applyBorder="1" applyAlignment="1">
      <alignment horizontal="center" vertical="center" wrapText="1"/>
    </xf>
    <xf numFmtId="0" fontId="8" fillId="0" borderId="300" xfId="2" applyFont="1" applyBorder="1" applyAlignment="1">
      <alignment horizontal="center" vertical="center" wrapText="1"/>
    </xf>
    <xf numFmtId="49" fontId="21" fillId="0" borderId="285" xfId="2" applyNumberFormat="1" applyFont="1" applyBorder="1" applyAlignment="1">
      <alignment horizontal="center" vertical="center" wrapText="1"/>
    </xf>
    <xf numFmtId="0" fontId="9" fillId="0" borderId="0" xfId="2" applyNumberFormat="1" applyFont="1" applyBorder="1" applyAlignment="1">
      <alignment horizontal="center" vertical="center"/>
    </xf>
    <xf numFmtId="0" fontId="8" fillId="0" borderId="309" xfId="2" applyNumberFormat="1" applyFont="1" applyBorder="1" applyAlignment="1">
      <alignment horizontal="center" vertical="center"/>
    </xf>
    <xf numFmtId="0" fontId="8" fillId="0" borderId="309" xfId="2" applyFont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horizontal="left" vertical="center"/>
    </xf>
    <xf numFmtId="0" fontId="35" fillId="0" borderId="311" xfId="2" applyFont="1" applyBorder="1" applyAlignment="1">
      <alignment horizontal="left" vertical="center"/>
    </xf>
    <xf numFmtId="0" fontId="40" fillId="0" borderId="296" xfId="2" applyFont="1" applyBorder="1" applyAlignment="1">
      <alignment horizontal="left" vertical="center"/>
    </xf>
    <xf numFmtId="49" fontId="40" fillId="0" borderId="69" xfId="2" applyNumberFormat="1" applyFont="1" applyBorder="1" applyAlignment="1">
      <alignment horizontal="center" vertical="justify" wrapText="1"/>
    </xf>
    <xf numFmtId="0" fontId="35" fillId="0" borderId="313" xfId="2" applyFont="1" applyBorder="1" applyAlignment="1">
      <alignment horizontal="left" vertical="center"/>
    </xf>
    <xf numFmtId="0" fontId="19" fillId="0" borderId="317" xfId="2" applyNumberFormat="1" applyFont="1" applyBorder="1" applyAlignment="1">
      <alignment horizontal="center" vertical="center" wrapText="1"/>
    </xf>
    <xf numFmtId="0" fontId="25" fillId="0" borderId="296" xfId="2" applyNumberFormat="1" applyFont="1" applyBorder="1" applyAlignment="1">
      <alignment horizontal="center" vertical="center" wrapText="1"/>
    </xf>
    <xf numFmtId="0" fontId="21" fillId="0" borderId="78" xfId="2" applyFont="1" applyBorder="1" applyAlignment="1">
      <alignment horizontal="center" vertical="center" wrapText="1"/>
    </xf>
    <xf numFmtId="0" fontId="45" fillId="0" borderId="0" xfId="2" applyFont="1" applyBorder="1" applyAlignment="1">
      <alignment horizontal="center" vertical="justify" wrapText="1"/>
    </xf>
    <xf numFmtId="0" fontId="37" fillId="0" borderId="77" xfId="2" applyFont="1" applyBorder="1" applyAlignment="1">
      <alignment horizontal="center" vertical="center" wrapText="1"/>
    </xf>
    <xf numFmtId="0" fontId="8" fillId="0" borderId="0" xfId="2" applyNumberFormat="1" applyFont="1" applyBorder="1" applyAlignment="1">
      <alignment horizontal="center" vertical="top" wrapText="1"/>
    </xf>
    <xf numFmtId="0" fontId="15" fillId="0" borderId="41" xfId="2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/>
    </xf>
    <xf numFmtId="0" fontId="15" fillId="0" borderId="73" xfId="2" applyFont="1" applyFill="1" applyBorder="1" applyAlignment="1">
      <alignment horizontal="center" vertical="center"/>
    </xf>
    <xf numFmtId="0" fontId="2" fillId="0" borderId="40" xfId="2" applyNumberFormat="1" applyFont="1" applyFill="1" applyBorder="1" applyAlignment="1">
      <alignment horizontal="center" vertical="center"/>
    </xf>
    <xf numFmtId="0" fontId="2" fillId="0" borderId="39" xfId="2" applyNumberFormat="1" applyFont="1" applyFill="1" applyBorder="1" applyAlignment="1">
      <alignment horizontal="center" vertical="center"/>
    </xf>
    <xf numFmtId="0" fontId="2" fillId="0" borderId="247" xfId="2" applyNumberFormat="1" applyFont="1" applyFill="1" applyBorder="1" applyAlignment="1">
      <alignment horizontal="center" vertical="center"/>
    </xf>
    <xf numFmtId="0" fontId="2" fillId="0" borderId="41" xfId="2" applyNumberFormat="1" applyFont="1" applyFill="1" applyBorder="1" applyAlignment="1">
      <alignment horizontal="center" vertical="center"/>
    </xf>
    <xf numFmtId="0" fontId="2" fillId="0" borderId="73" xfId="2" applyNumberFormat="1" applyFont="1" applyFill="1" applyBorder="1" applyAlignment="1">
      <alignment horizontal="center" vertical="center"/>
    </xf>
    <xf numFmtId="0" fontId="30" fillId="0" borderId="0" xfId="2" applyFont="1" applyBorder="1" applyAlignment="1">
      <alignment horizontal="center" vertical="top"/>
    </xf>
    <xf numFmtId="0" fontId="30" fillId="0" borderId="0" xfId="2" applyNumberFormat="1" applyFont="1" applyBorder="1" applyAlignment="1">
      <alignment horizontal="center" vertical="center"/>
    </xf>
    <xf numFmtId="0" fontId="37" fillId="0" borderId="0" xfId="2" applyFont="1" applyBorder="1" applyAlignment="1">
      <alignment horizontal="center" vertical="center" textRotation="90"/>
    </xf>
    <xf numFmtId="0" fontId="15" fillId="0" borderId="63" xfId="2" applyFont="1" applyFill="1" applyBorder="1" applyAlignment="1">
      <alignment horizontal="center" vertical="center"/>
    </xf>
    <xf numFmtId="0" fontId="15" fillId="0" borderId="64" xfId="2" applyFont="1" applyFill="1" applyBorder="1" applyAlignment="1">
      <alignment horizontal="center" vertical="center"/>
    </xf>
    <xf numFmtId="0" fontId="15" fillId="0" borderId="62" xfId="2" applyFont="1" applyFill="1" applyBorder="1" applyAlignment="1">
      <alignment horizontal="center" vertical="center"/>
    </xf>
    <xf numFmtId="0" fontId="2" fillId="0" borderId="23" xfId="2" applyNumberFormat="1" applyFont="1" applyFill="1" applyBorder="1" applyAlignment="1">
      <alignment horizontal="center" vertical="center"/>
    </xf>
    <xf numFmtId="0" fontId="2" fillId="0" borderId="64" xfId="2" applyNumberFormat="1" applyFont="1" applyFill="1" applyBorder="1" applyAlignment="1">
      <alignment horizontal="center" vertical="center"/>
    </xf>
    <xf numFmtId="0" fontId="2" fillId="0" borderId="95" xfId="2" applyNumberFormat="1" applyFont="1" applyFill="1" applyBorder="1" applyAlignment="1">
      <alignment horizontal="center" vertical="center"/>
    </xf>
    <xf numFmtId="0" fontId="2" fillId="0" borderId="63" xfId="2" applyNumberFormat="1" applyFont="1" applyFill="1" applyBorder="1" applyAlignment="1">
      <alignment horizontal="center" vertical="center"/>
    </xf>
    <xf numFmtId="0" fontId="2" fillId="0" borderId="62" xfId="2" applyNumberFormat="1" applyFont="1" applyFill="1" applyBorder="1" applyAlignment="1">
      <alignment horizontal="center" vertical="center"/>
    </xf>
    <xf numFmtId="0" fontId="37" fillId="0" borderId="0" xfId="2" applyFont="1" applyBorder="1" applyAlignment="1">
      <alignment horizontal="left" vertical="center"/>
    </xf>
    <xf numFmtId="0" fontId="30" fillId="0" borderId="0" xfId="2" applyFont="1" applyBorder="1" applyAlignment="1">
      <alignment horizontal="center"/>
    </xf>
    <xf numFmtId="49" fontId="31" fillId="0" borderId="0" xfId="2" applyNumberFormat="1" applyFont="1" applyBorder="1" applyAlignment="1">
      <alignment horizontal="left" vertical="center"/>
    </xf>
    <xf numFmtId="0" fontId="20" fillId="0" borderId="62" xfId="2" applyFont="1" applyFill="1" applyBorder="1" applyAlignment="1">
      <alignment horizontal="center" vertical="center"/>
    </xf>
    <xf numFmtId="0" fontId="15" fillId="0" borderId="79" xfId="2" applyFont="1" applyFill="1" applyBorder="1" applyAlignment="1">
      <alignment horizontal="center" vertical="center"/>
    </xf>
    <xf numFmtId="0" fontId="15" fillId="0" borderId="78" xfId="2" applyFont="1" applyFill="1" applyBorder="1" applyAlignment="1">
      <alignment horizontal="center" vertical="center"/>
    </xf>
    <xf numFmtId="0" fontId="15" fillId="0" borderId="77" xfId="2" applyFont="1" applyFill="1" applyBorder="1" applyAlignment="1">
      <alignment horizontal="center" vertical="center"/>
    </xf>
    <xf numFmtId="0" fontId="2" fillId="0" borderId="75" xfId="2" applyNumberFormat="1" applyFont="1" applyFill="1" applyBorder="1" applyAlignment="1">
      <alignment horizontal="center" vertical="center"/>
    </xf>
    <xf numFmtId="0" fontId="2" fillId="0" borderId="78" xfId="2" applyNumberFormat="1" applyFont="1" applyFill="1" applyBorder="1" applyAlignment="1">
      <alignment horizontal="center" vertical="center"/>
    </xf>
    <xf numFmtId="0" fontId="2" fillId="0" borderId="91" xfId="2" applyNumberFormat="1" applyFont="1" applyFill="1" applyBorder="1" applyAlignment="1">
      <alignment horizontal="center" vertical="center"/>
    </xf>
    <xf numFmtId="0" fontId="2" fillId="0" borderId="79" xfId="2" applyNumberFormat="1" applyFont="1" applyFill="1" applyBorder="1" applyAlignment="1">
      <alignment horizontal="center" vertical="center"/>
    </xf>
    <xf numFmtId="0" fontId="2" fillId="0" borderId="77" xfId="2" applyNumberFormat="1" applyFont="1" applyFill="1" applyBorder="1" applyAlignment="1">
      <alignment horizontal="center" vertical="center"/>
    </xf>
    <xf numFmtId="0" fontId="30" fillId="0" borderId="10" xfId="2" applyFont="1" applyBorder="1" applyAlignment="1">
      <alignment horizontal="center" vertical="top"/>
    </xf>
    <xf numFmtId="0" fontId="15" fillId="0" borderId="34" xfId="2" applyFont="1" applyFill="1" applyBorder="1" applyAlignment="1">
      <alignment horizontal="center" vertical="center"/>
    </xf>
    <xf numFmtId="0" fontId="15" fillId="0" borderId="36" xfId="2" applyFont="1" applyFill="1" applyBorder="1" applyAlignment="1">
      <alignment horizontal="center" vertical="center"/>
    </xf>
    <xf numFmtId="0" fontId="15" fillId="0" borderId="31" xfId="2" applyFont="1" applyFill="1" applyBorder="1" applyAlignment="1">
      <alignment horizontal="center" vertical="center"/>
    </xf>
    <xf numFmtId="0" fontId="20" fillId="0" borderId="37" xfId="2" applyNumberFormat="1" applyFont="1" applyFill="1" applyBorder="1" applyAlignment="1">
      <alignment horizontal="center" vertical="center" shrinkToFit="1"/>
    </xf>
    <xf numFmtId="0" fontId="20" fillId="0" borderId="36" xfId="2" applyNumberFormat="1" applyFont="1" applyFill="1" applyBorder="1" applyAlignment="1">
      <alignment horizontal="center" vertical="center" shrinkToFit="1"/>
    </xf>
    <xf numFmtId="0" fontId="20" fillId="0" borderId="35" xfId="2" applyNumberFormat="1" applyFont="1" applyFill="1" applyBorder="1" applyAlignment="1">
      <alignment horizontal="center" vertical="center" shrinkToFit="1"/>
    </xf>
    <xf numFmtId="0" fontId="20" fillId="0" borderId="42" xfId="2" applyNumberFormat="1" applyFont="1" applyFill="1" applyBorder="1" applyAlignment="1">
      <alignment horizontal="center" vertical="center" shrinkToFit="1"/>
    </xf>
    <xf numFmtId="0" fontId="20" fillId="0" borderId="48" xfId="2" applyNumberFormat="1" applyFont="1" applyFill="1" applyBorder="1" applyAlignment="1">
      <alignment horizontal="center" vertical="center" shrinkToFit="1"/>
    </xf>
    <xf numFmtId="0" fontId="20" fillId="0" borderId="47" xfId="2" applyNumberFormat="1" applyFont="1" applyFill="1" applyBorder="1" applyAlignment="1">
      <alignment horizontal="center" vertical="center" shrinkToFit="1"/>
    </xf>
    <xf numFmtId="0" fontId="20" fillId="0" borderId="34" xfId="2" applyNumberFormat="1" applyFont="1" applyFill="1" applyBorder="1" applyAlignment="1">
      <alignment horizontal="center" vertical="center" shrinkToFit="1"/>
    </xf>
    <xf numFmtId="0" fontId="20" fillId="0" borderId="38" xfId="2" applyNumberFormat="1" applyFont="1" applyFill="1" applyBorder="1" applyAlignment="1">
      <alignment horizontal="center" vertical="center" shrinkToFit="1"/>
    </xf>
    <xf numFmtId="0" fontId="20" fillId="0" borderId="37" xfId="2" applyNumberFormat="1" applyFont="1" applyBorder="1" applyAlignment="1">
      <alignment horizontal="center" vertical="center" shrinkToFit="1"/>
    </xf>
    <xf numFmtId="0" fontId="20" fillId="0" borderId="36" xfId="2" applyNumberFormat="1" applyFont="1" applyBorder="1" applyAlignment="1">
      <alignment horizontal="center" vertical="center" shrinkToFit="1"/>
    </xf>
    <xf numFmtId="0" fontId="24" fillId="0" borderId="0" xfId="2" applyFont="1" applyBorder="1" applyProtection="1"/>
    <xf numFmtId="0" fontId="24" fillId="0" borderId="0" xfId="2" applyNumberFormat="1" applyFont="1" applyBorder="1" applyAlignment="1" applyProtection="1">
      <alignment horizontal="center" wrapText="1"/>
    </xf>
    <xf numFmtId="0" fontId="85" fillId="0" borderId="0" xfId="2" applyNumberFormat="1" applyFont="1" applyBorder="1" applyAlignment="1" applyProtection="1">
      <alignment horizontal="center" vertical="center"/>
    </xf>
    <xf numFmtId="0" fontId="20" fillId="0" borderId="42" xfId="2" applyNumberFormat="1" applyFont="1" applyFill="1" applyBorder="1" applyAlignment="1" applyProtection="1">
      <alignment horizontal="center" vertical="center"/>
    </xf>
    <xf numFmtId="0" fontId="20" fillId="0" borderId="48" xfId="2" applyNumberFormat="1" applyFont="1" applyFill="1" applyBorder="1" applyAlignment="1" applyProtection="1">
      <alignment horizontal="center" vertical="center"/>
    </xf>
    <xf numFmtId="0" fontId="20" fillId="0" borderId="74" xfId="2" applyNumberFormat="1" applyFont="1" applyFill="1" applyBorder="1" applyAlignment="1" applyProtection="1">
      <alignment horizontal="center" vertical="center"/>
    </xf>
    <xf numFmtId="0" fontId="20" fillId="0" borderId="49" xfId="2" applyNumberFormat="1" applyFont="1" applyFill="1" applyBorder="1" applyAlignment="1" applyProtection="1">
      <alignment horizontal="center" vertical="center"/>
    </xf>
    <xf numFmtId="0" fontId="20" fillId="0" borderId="46" xfId="2" applyNumberFormat="1" applyFont="1" applyFill="1" applyBorder="1" applyAlignment="1" applyProtection="1">
      <alignment horizontal="center" vertical="center"/>
    </xf>
    <xf numFmtId="0" fontId="20" fillId="0" borderId="48" xfId="2" applyNumberFormat="1" applyFont="1" applyBorder="1" applyAlignment="1" applyProtection="1">
      <alignment horizontal="center" vertical="center"/>
    </xf>
    <xf numFmtId="0" fontId="20" fillId="0" borderId="47" xfId="2" applyNumberFormat="1" applyFont="1" applyBorder="1" applyAlignment="1" applyProtection="1">
      <alignment horizontal="center" vertical="center"/>
    </xf>
    <xf numFmtId="0" fontId="15" fillId="0" borderId="21" xfId="2" applyFont="1" applyFill="1" applyBorder="1" applyAlignment="1">
      <alignment horizontal="center" vertical="center"/>
    </xf>
    <xf numFmtId="0" fontId="15" fillId="0" borderId="24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15" fillId="0" borderId="27" xfId="2" applyNumberFormat="1" applyFont="1" applyFill="1" applyBorder="1" applyAlignment="1">
      <alignment horizontal="center" vertical="center" shrinkToFit="1"/>
    </xf>
    <xf numFmtId="0" fontId="15" fillId="0" borderId="24" xfId="2" applyNumberFormat="1" applyFont="1" applyFill="1" applyBorder="1" applyAlignment="1">
      <alignment horizontal="center" vertical="center" shrinkToFit="1"/>
    </xf>
    <xf numFmtId="0" fontId="15" fillId="0" borderId="22" xfId="2" applyNumberFormat="1" applyFont="1" applyFill="1" applyBorder="1" applyAlignment="1">
      <alignment horizontal="center" vertical="center" shrinkToFit="1"/>
    </xf>
    <xf numFmtId="0" fontId="15" fillId="0" borderId="21" xfId="2" applyNumberFormat="1" applyFont="1" applyFill="1" applyBorder="1" applyAlignment="1">
      <alignment horizontal="center" vertical="center" shrinkToFit="1"/>
    </xf>
    <xf numFmtId="0" fontId="15" fillId="0" borderId="20" xfId="2" applyNumberFormat="1" applyFont="1" applyFill="1" applyBorder="1" applyAlignment="1">
      <alignment horizontal="center" vertical="center" shrinkToFit="1"/>
    </xf>
    <xf numFmtId="0" fontId="15" fillId="0" borderId="94" xfId="2" applyNumberFormat="1" applyFont="1" applyFill="1" applyBorder="1" applyAlignment="1">
      <alignment horizontal="center" vertical="center" wrapText="1" shrinkToFit="1"/>
    </xf>
    <xf numFmtId="0" fontId="15" fillId="0" borderId="27" xfId="2" applyNumberFormat="1" applyFont="1" applyFill="1" applyBorder="1" applyAlignment="1">
      <alignment horizontal="center" vertical="center" wrapText="1" shrinkToFit="1"/>
    </xf>
    <xf numFmtId="0" fontId="15" fillId="0" borderId="64" xfId="2" applyNumberFormat="1" applyFont="1" applyFill="1" applyBorder="1" applyAlignment="1">
      <alignment horizontal="center" vertical="center" wrapText="1" shrinkToFit="1"/>
    </xf>
    <xf numFmtId="0" fontId="15" fillId="0" borderId="24" xfId="2" applyNumberFormat="1" applyFont="1" applyFill="1" applyBorder="1" applyAlignment="1">
      <alignment horizontal="center" vertical="center" wrapText="1" shrinkToFit="1"/>
    </xf>
    <xf numFmtId="0" fontId="15" fillId="0" borderId="20" xfId="2" applyNumberFormat="1" applyFont="1" applyFill="1" applyBorder="1" applyAlignment="1">
      <alignment horizontal="center" vertical="center" wrapText="1" shrinkToFit="1"/>
    </xf>
    <xf numFmtId="0" fontId="15" fillId="0" borderId="52" xfId="2" applyFont="1" applyFill="1" applyBorder="1" applyAlignment="1">
      <alignment horizontal="center" vertical="center"/>
    </xf>
    <xf numFmtId="0" fontId="15" fillId="0" borderId="53" xfId="2" applyFont="1" applyFill="1" applyBorder="1" applyAlignment="1">
      <alignment horizontal="center" vertical="center"/>
    </xf>
    <xf numFmtId="0" fontId="15" fillId="0" borderId="50" xfId="2" applyFont="1" applyFill="1" applyBorder="1" applyAlignment="1">
      <alignment horizontal="center" vertical="center"/>
    </xf>
    <xf numFmtId="0" fontId="15" fillId="0" borderId="51" xfId="2" applyNumberFormat="1" applyFont="1" applyFill="1" applyBorder="1" applyAlignment="1">
      <alignment horizontal="center" vertical="center" shrinkToFit="1"/>
    </xf>
    <xf numFmtId="0" fontId="15" fillId="0" borderId="53" xfId="2" applyNumberFormat="1" applyFont="1" applyFill="1" applyBorder="1" applyAlignment="1">
      <alignment horizontal="center" vertical="center" shrinkToFit="1"/>
    </xf>
    <xf numFmtId="0" fontId="15" fillId="0" borderId="55" xfId="2" applyNumberFormat="1" applyFont="1" applyFill="1" applyBorder="1" applyAlignment="1">
      <alignment horizontal="center" vertical="center" shrinkToFit="1"/>
    </xf>
    <xf numFmtId="0" fontId="15" fillId="0" borderId="52" xfId="2" applyNumberFormat="1" applyFont="1" applyFill="1" applyBorder="1" applyAlignment="1">
      <alignment horizontal="center" vertical="center" shrinkToFit="1"/>
    </xf>
    <xf numFmtId="0" fontId="15" fillId="0" borderId="50" xfId="2" applyNumberFormat="1" applyFont="1" applyFill="1" applyBorder="1" applyAlignment="1">
      <alignment horizontal="center" vertical="center" shrinkToFit="1"/>
    </xf>
    <xf numFmtId="0" fontId="15" fillId="0" borderId="318" xfId="2" applyFont="1" applyBorder="1" applyAlignment="1">
      <alignment horizontal="center" vertical="center" shrinkToFit="1"/>
    </xf>
    <xf numFmtId="0" fontId="15" fillId="0" borderId="319" xfId="2" applyFont="1" applyBorder="1" applyAlignment="1">
      <alignment horizontal="center" vertical="center" shrinkToFit="1"/>
    </xf>
    <xf numFmtId="0" fontId="15" fillId="0" borderId="26" xfId="2" applyFont="1" applyBorder="1" applyAlignment="1">
      <alignment horizontal="center" vertical="center" shrinkToFit="1"/>
    </xf>
    <xf numFmtId="0" fontId="15" fillId="0" borderId="320" xfId="2" applyFont="1" applyBorder="1" applyAlignment="1">
      <alignment horizontal="center" vertical="center" shrinkToFit="1"/>
    </xf>
    <xf numFmtId="0" fontId="15" fillId="0" borderId="268" xfId="2" applyFont="1" applyBorder="1" applyAlignment="1">
      <alignment horizontal="center" vertical="center" shrinkToFit="1"/>
    </xf>
    <xf numFmtId="0" fontId="15" fillId="0" borderId="321" xfId="2" applyFont="1" applyBorder="1" applyAlignment="1">
      <alignment horizontal="center" vertical="center" shrinkToFit="1"/>
    </xf>
    <xf numFmtId="0" fontId="15" fillId="0" borderId="322" xfId="2" applyFont="1" applyBorder="1" applyAlignment="1">
      <alignment horizontal="center" vertical="center" shrinkToFit="1"/>
    </xf>
    <xf numFmtId="0" fontId="15" fillId="0" borderId="323" xfId="2" applyFont="1" applyBorder="1" applyAlignment="1">
      <alignment horizontal="center" vertical="center" wrapText="1" shrinkToFit="1"/>
    </xf>
    <xf numFmtId="0" fontId="4" fillId="0" borderId="327" xfId="2" applyFont="1" applyFill="1" applyBorder="1" applyAlignment="1">
      <alignment horizontal="center" vertical="center" wrapText="1" shrinkToFit="1"/>
    </xf>
    <xf numFmtId="0" fontId="33" fillId="0" borderId="1" xfId="2" applyFont="1" applyFill="1" applyBorder="1" applyAlignment="1">
      <alignment horizontal="center" vertical="center"/>
    </xf>
    <xf numFmtId="0" fontId="33" fillId="0" borderId="50" xfId="2" applyFont="1" applyFill="1" applyBorder="1" applyAlignment="1">
      <alignment horizontal="center" vertical="center"/>
    </xf>
    <xf numFmtId="0" fontId="15" fillId="0" borderId="328" xfId="2" applyFont="1" applyBorder="1" applyAlignment="1">
      <alignment horizontal="center" vertical="center" shrinkToFit="1"/>
    </xf>
    <xf numFmtId="0" fontId="40" fillId="0" borderId="52" xfId="2" applyFont="1" applyFill="1" applyBorder="1" applyAlignment="1">
      <alignment horizontal="center" vertical="center"/>
    </xf>
    <xf numFmtId="0" fontId="40" fillId="0" borderId="53" xfId="2" applyFont="1" applyFill="1" applyBorder="1" applyAlignment="1">
      <alignment horizontal="center" vertical="center"/>
    </xf>
    <xf numFmtId="0" fontId="15" fillId="0" borderId="54" xfId="2" applyNumberFormat="1" applyFont="1" applyFill="1" applyBorder="1" applyAlignment="1">
      <alignment horizontal="center" vertical="center" wrapText="1" shrinkToFit="1"/>
    </xf>
    <xf numFmtId="0" fontId="15" fillId="0" borderId="51" xfId="2" applyNumberFormat="1" applyFont="1" applyFill="1" applyBorder="1" applyAlignment="1">
      <alignment horizontal="center" vertical="center" wrapText="1" shrinkToFit="1"/>
    </xf>
    <xf numFmtId="0" fontId="15" fillId="0" borderId="51" xfId="2" applyNumberFormat="1" applyFont="1" applyBorder="1" applyAlignment="1">
      <alignment horizontal="center" vertical="center" wrapText="1" shrinkToFit="1"/>
    </xf>
    <xf numFmtId="0" fontId="15" fillId="0" borderId="53" xfId="2" applyNumberFormat="1" applyFont="1" applyBorder="1" applyAlignment="1">
      <alignment horizontal="center" vertical="center" wrapText="1" shrinkToFit="1"/>
    </xf>
    <xf numFmtId="0" fontId="15" fillId="0" borderId="55" xfId="2" applyNumberFormat="1" applyFont="1" applyBorder="1" applyAlignment="1">
      <alignment horizontal="center" vertical="center" wrapText="1" shrinkToFit="1"/>
    </xf>
    <xf numFmtId="0" fontId="33" fillId="0" borderId="0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/>
    </xf>
    <xf numFmtId="0" fontId="15" fillId="0" borderId="53" xfId="2" applyNumberFormat="1" applyFont="1" applyFill="1" applyBorder="1" applyAlignment="1">
      <alignment horizontal="center" vertical="center" wrapText="1" shrinkToFit="1"/>
    </xf>
    <xf numFmtId="0" fontId="15" fillId="0" borderId="55" xfId="2" applyNumberFormat="1" applyFont="1" applyFill="1" applyBorder="1" applyAlignment="1">
      <alignment horizontal="center" vertical="center" wrapText="1" shrinkToFit="1"/>
    </xf>
    <xf numFmtId="0" fontId="40" fillId="0" borderId="63" xfId="2" applyFont="1" applyFill="1" applyBorder="1" applyAlignment="1">
      <alignment horizontal="center" vertical="center"/>
    </xf>
    <xf numFmtId="0" fontId="40" fillId="0" borderId="64" xfId="2" applyFont="1" applyFill="1" applyBorder="1" applyAlignment="1">
      <alignment horizontal="center" vertical="center"/>
    </xf>
    <xf numFmtId="0" fontId="15" fillId="0" borderId="63" xfId="2" applyNumberFormat="1" applyFont="1" applyFill="1" applyBorder="1" applyAlignment="1">
      <alignment horizontal="center" vertical="center" shrinkToFit="1"/>
    </xf>
    <xf numFmtId="0" fontId="15" fillId="0" borderId="64" xfId="2" applyNumberFormat="1" applyFont="1" applyFill="1" applyBorder="1" applyAlignment="1">
      <alignment horizontal="center" vertical="center" shrinkToFit="1"/>
    </xf>
    <xf numFmtId="0" fontId="15" fillId="0" borderId="62" xfId="2" applyNumberFormat="1" applyFont="1" applyFill="1" applyBorder="1" applyAlignment="1">
      <alignment horizontal="center" vertical="center" shrinkToFit="1"/>
    </xf>
    <xf numFmtId="0" fontId="15" fillId="0" borderId="65" xfId="2" applyNumberFormat="1" applyFont="1" applyFill="1" applyBorder="1" applyAlignment="1">
      <alignment horizontal="center" vertical="center" wrapText="1" shrinkToFit="1"/>
    </xf>
    <xf numFmtId="0" fontId="4" fillId="0" borderId="331" xfId="2" applyFont="1" applyFill="1" applyBorder="1" applyAlignment="1">
      <alignment horizontal="center" vertical="center" wrapText="1" shrinkToFit="1"/>
    </xf>
    <xf numFmtId="0" fontId="40" fillId="0" borderId="79" xfId="2" applyFont="1" applyFill="1" applyBorder="1" applyAlignment="1">
      <alignment horizontal="center" vertical="center"/>
    </xf>
    <xf numFmtId="0" fontId="40" fillId="0" borderId="78" xfId="2" applyFont="1" applyFill="1" applyBorder="1" applyAlignment="1">
      <alignment horizontal="center" vertical="center"/>
    </xf>
    <xf numFmtId="0" fontId="40" fillId="0" borderId="77" xfId="2" applyFont="1" applyFill="1" applyBorder="1" applyAlignment="1">
      <alignment horizontal="center" vertical="center"/>
    </xf>
    <xf numFmtId="0" fontId="41" fillId="0" borderId="51" xfId="2" applyNumberFormat="1" applyFont="1" applyFill="1" applyBorder="1" applyAlignment="1">
      <alignment horizontal="center" vertical="center" shrinkToFit="1"/>
    </xf>
    <xf numFmtId="0" fontId="41" fillId="0" borderId="53" xfId="2" applyNumberFormat="1" applyFont="1" applyFill="1" applyBorder="1" applyAlignment="1">
      <alignment horizontal="center" vertical="center" shrinkToFit="1"/>
    </xf>
    <xf numFmtId="0" fontId="41" fillId="0" borderId="55" xfId="2" applyNumberFormat="1" applyFont="1" applyFill="1" applyBorder="1" applyAlignment="1">
      <alignment horizontal="center" vertical="center" shrinkToFit="1"/>
    </xf>
    <xf numFmtId="0" fontId="41" fillId="0" borderId="79" xfId="2" applyNumberFormat="1" applyFont="1" applyFill="1" applyBorder="1" applyAlignment="1">
      <alignment horizontal="center" vertical="center" shrinkToFit="1"/>
    </xf>
    <xf numFmtId="0" fontId="41" fillId="0" borderId="78" xfId="2" applyNumberFormat="1" applyFont="1" applyFill="1" applyBorder="1" applyAlignment="1">
      <alignment horizontal="center" vertical="center" shrinkToFit="1"/>
    </xf>
    <xf numFmtId="0" fontId="41" fillId="0" borderId="77" xfId="2" applyNumberFormat="1" applyFont="1" applyFill="1" applyBorder="1" applyAlignment="1">
      <alignment horizontal="center" vertical="center" shrinkToFit="1"/>
    </xf>
    <xf numFmtId="0" fontId="41" fillId="0" borderId="52" xfId="2" applyNumberFormat="1" applyFont="1" applyFill="1" applyBorder="1" applyAlignment="1">
      <alignment horizontal="center" vertical="center" shrinkToFit="1"/>
    </xf>
    <xf numFmtId="0" fontId="41" fillId="0" borderId="76" xfId="2" applyNumberFormat="1" applyFont="1" applyFill="1" applyBorder="1" applyAlignment="1">
      <alignment horizontal="center" vertical="center" wrapText="1" shrinkToFit="1"/>
    </xf>
    <xf numFmtId="0" fontId="41" fillId="0" borderId="51" xfId="2" applyNumberFormat="1" applyFont="1" applyFill="1" applyBorder="1" applyAlignment="1">
      <alignment horizontal="center" vertical="center" wrapText="1" shrinkToFit="1"/>
    </xf>
    <xf numFmtId="0" fontId="41" fillId="0" borderId="51" xfId="2" applyNumberFormat="1" applyFont="1" applyBorder="1" applyAlignment="1">
      <alignment horizontal="center" vertical="center" wrapText="1" shrinkToFit="1"/>
    </xf>
    <xf numFmtId="0" fontId="41" fillId="0" borderId="53" xfId="2" applyNumberFormat="1" applyFont="1" applyBorder="1" applyAlignment="1">
      <alignment horizontal="center" vertical="center" wrapText="1" shrinkToFit="1"/>
    </xf>
    <xf numFmtId="0" fontId="41" fillId="0" borderId="55" xfId="2" applyNumberFormat="1" applyFont="1" applyBorder="1" applyAlignment="1">
      <alignment horizontal="center" vertical="center" wrapText="1" shrinkToFit="1"/>
    </xf>
    <xf numFmtId="0" fontId="21" fillId="0" borderId="0" xfId="2" applyFont="1" applyBorder="1" applyProtection="1"/>
    <xf numFmtId="0" fontId="21" fillId="0" borderId="0" xfId="2" applyNumberFormat="1" applyFont="1" applyBorder="1" applyAlignment="1" applyProtection="1">
      <alignment horizontal="center" wrapText="1"/>
    </xf>
    <xf numFmtId="0" fontId="21" fillId="0" borderId="0" xfId="2" applyNumberFormat="1" applyFont="1" applyBorder="1" applyAlignment="1" applyProtection="1">
      <alignment horizontal="center" vertical="center" textRotation="90" wrapText="1"/>
    </xf>
    <xf numFmtId="0" fontId="21" fillId="0" borderId="0" xfId="2" applyFont="1" applyFill="1" applyBorder="1" applyAlignment="1" applyProtection="1">
      <alignment horizontal="center" vertical="center" wrapText="1"/>
    </xf>
    <xf numFmtId="0" fontId="21" fillId="0" borderId="0" xfId="2" applyFont="1" applyFill="1" applyBorder="1" applyAlignment="1" applyProtection="1">
      <alignment horizontal="center" vertical="center"/>
    </xf>
    <xf numFmtId="0" fontId="86" fillId="0" borderId="0" xfId="2" applyNumberFormat="1" applyFont="1" applyBorder="1" applyAlignment="1" applyProtection="1">
      <alignment horizontal="center" vertical="center" textRotation="90" wrapText="1"/>
    </xf>
    <xf numFmtId="0" fontId="87" fillId="0" borderId="0" xfId="2" applyFont="1" applyBorder="1" applyAlignment="1" applyProtection="1">
      <alignment vertical="center" textRotation="90"/>
    </xf>
    <xf numFmtId="0" fontId="87" fillId="0" borderId="0" xfId="2" applyNumberFormat="1" applyFont="1" applyBorder="1" applyAlignment="1" applyProtection="1">
      <alignment horizontal="center" vertical="center"/>
    </xf>
    <xf numFmtId="0" fontId="87" fillId="0" borderId="21" xfId="2" applyNumberFormat="1" applyFont="1" applyFill="1" applyBorder="1" applyAlignment="1" applyProtection="1">
      <alignment horizontal="center" vertical="center"/>
    </xf>
    <xf numFmtId="0" fontId="87" fillId="0" borderId="24" xfId="2" applyNumberFormat="1" applyFont="1" applyFill="1" applyBorder="1" applyAlignment="1" applyProtection="1">
      <alignment horizontal="center" vertical="center"/>
    </xf>
    <xf numFmtId="0" fontId="87" fillId="0" borderId="20" xfId="2" applyNumberFormat="1" applyFont="1" applyFill="1" applyBorder="1" applyAlignment="1" applyProtection="1">
      <alignment horizontal="center" vertical="center"/>
    </xf>
    <xf numFmtId="0" fontId="15" fillId="0" borderId="41" xfId="2" applyFont="1" applyBorder="1" applyAlignment="1">
      <alignment horizontal="center" vertical="center" wrapText="1" shrinkToFit="1"/>
    </xf>
    <xf numFmtId="0" fontId="15" fillId="0" borderId="39" xfId="2" applyFont="1" applyBorder="1" applyAlignment="1">
      <alignment horizontal="center" vertical="center" wrapText="1" shrinkToFit="1"/>
    </xf>
    <xf numFmtId="0" fontId="15" fillId="0" borderId="73" xfId="2" applyFont="1" applyBorder="1" applyAlignment="1">
      <alignment horizontal="center" vertical="center" wrapText="1" shrinkToFit="1"/>
    </xf>
    <xf numFmtId="0" fontId="15" fillId="0" borderId="70" xfId="2" applyFont="1" applyBorder="1" applyAlignment="1">
      <alignment horizontal="center" vertical="center" shrinkToFit="1"/>
    </xf>
    <xf numFmtId="0" fontId="15" fillId="0" borderId="247" xfId="2" applyFont="1" applyBorder="1" applyAlignment="1">
      <alignment horizontal="center" vertical="center" shrinkToFit="1"/>
    </xf>
    <xf numFmtId="0" fontId="15" fillId="0" borderId="73" xfId="2" applyFont="1" applyBorder="1" applyAlignment="1">
      <alignment horizontal="center" vertical="center" shrinkToFit="1"/>
    </xf>
    <xf numFmtId="0" fontId="15" fillId="0" borderId="72" xfId="2" applyNumberFormat="1" applyFont="1" applyFill="1" applyBorder="1" applyAlignment="1" applyProtection="1">
      <alignment horizontal="center" vertical="center"/>
    </xf>
    <xf numFmtId="0" fontId="15" fillId="0" borderId="27" xfId="2" applyNumberFormat="1" applyFont="1" applyFill="1" applyBorder="1" applyAlignment="1" applyProtection="1">
      <alignment horizontal="center" vertical="center"/>
    </xf>
    <xf numFmtId="0" fontId="15" fillId="0" borderId="24" xfId="2" applyNumberFormat="1" applyFont="1" applyBorder="1" applyAlignment="1" applyProtection="1">
      <alignment horizontal="center" vertical="center"/>
    </xf>
    <xf numFmtId="0" fontId="15" fillId="0" borderId="20" xfId="2" applyNumberFormat="1" applyFont="1" applyBorder="1" applyAlignment="1" applyProtection="1">
      <alignment horizontal="center" vertical="center"/>
    </xf>
    <xf numFmtId="0" fontId="40" fillId="0" borderId="21" xfId="2" applyFont="1" applyFill="1" applyBorder="1" applyAlignment="1">
      <alignment horizontal="center" vertical="center"/>
    </xf>
    <xf numFmtId="0" fontId="40" fillId="0" borderId="24" xfId="2" applyFont="1" applyFill="1" applyBorder="1" applyAlignment="1">
      <alignment horizontal="center" vertical="center"/>
    </xf>
    <xf numFmtId="0" fontId="40" fillId="0" borderId="20" xfId="2" applyFont="1" applyFill="1" applyBorder="1" applyAlignment="1">
      <alignment horizontal="center" vertical="center"/>
    </xf>
    <xf numFmtId="0" fontId="15" fillId="0" borderId="335" xfId="2" applyFont="1" applyBorder="1" applyAlignment="1">
      <alignment horizontal="center" vertical="center" shrinkToFit="1"/>
    </xf>
    <xf numFmtId="0" fontId="15" fillId="0" borderId="325" xfId="2" applyFont="1" applyBorder="1" applyAlignment="1">
      <alignment horizontal="center" vertical="center" shrinkToFit="1"/>
    </xf>
    <xf numFmtId="0" fontId="15" fillId="0" borderId="336" xfId="2" applyFont="1" applyBorder="1" applyAlignment="1">
      <alignment horizontal="center" vertical="center" shrinkToFit="1"/>
    </xf>
    <xf numFmtId="0" fontId="15" fillId="0" borderId="337" xfId="2" applyFont="1" applyBorder="1" applyAlignment="1">
      <alignment horizontal="center" vertical="center" shrinkToFit="1"/>
    </xf>
    <xf numFmtId="0" fontId="15" fillId="0" borderId="338" xfId="2" applyFont="1" applyBorder="1" applyAlignment="1">
      <alignment horizontal="center" vertical="center" shrinkToFit="1"/>
    </xf>
    <xf numFmtId="0" fontId="15" fillId="0" borderId="339" xfId="2" applyFont="1" applyBorder="1" applyAlignment="1">
      <alignment horizontal="center" vertical="center" shrinkToFit="1"/>
    </xf>
    <xf numFmtId="0" fontId="15" fillId="0" borderId="326" xfId="2" applyFont="1" applyBorder="1" applyAlignment="1">
      <alignment horizontal="center" vertical="center" wrapText="1" shrinkToFit="1"/>
    </xf>
    <xf numFmtId="0" fontId="15" fillId="0" borderId="345" xfId="2" applyFont="1" applyBorder="1" applyAlignment="1">
      <alignment horizontal="center" vertical="center" shrinkToFit="1"/>
    </xf>
    <xf numFmtId="0" fontId="15" fillId="0" borderId="346" xfId="2" applyFont="1" applyBorder="1" applyAlignment="1">
      <alignment horizontal="center" vertical="center" shrinkToFit="1"/>
    </xf>
    <xf numFmtId="0" fontId="15" fillId="0" borderId="347" xfId="2" applyFont="1" applyBorder="1" applyAlignment="1">
      <alignment horizontal="center" vertical="center" wrapText="1" shrinkToFit="1"/>
    </xf>
    <xf numFmtId="0" fontId="15" fillId="0" borderId="348" xfId="2" applyFont="1" applyBorder="1" applyAlignment="1">
      <alignment horizontal="center" vertical="center" wrapText="1" shrinkToFit="1"/>
    </xf>
    <xf numFmtId="0" fontId="15" fillId="0" borderId="337" xfId="2" applyFont="1" applyBorder="1" applyAlignment="1">
      <alignment horizontal="center" vertical="center" wrapText="1" shrinkToFit="1"/>
    </xf>
    <xf numFmtId="0" fontId="20" fillId="0" borderId="349" xfId="2" applyFont="1" applyBorder="1" applyAlignment="1">
      <alignment horizontal="center" vertical="center" wrapText="1" shrinkToFit="1"/>
    </xf>
    <xf numFmtId="0" fontId="20" fillId="0" borderId="348" xfId="2" applyFont="1" applyBorder="1" applyAlignment="1">
      <alignment horizontal="center" vertical="center" shrinkToFit="1"/>
    </xf>
    <xf numFmtId="0" fontId="20" fillId="0" borderId="350" xfId="2" applyFont="1" applyBorder="1" applyAlignment="1">
      <alignment horizontal="center" vertical="center" shrinkToFit="1"/>
    </xf>
    <xf numFmtId="0" fontId="20" fillId="0" borderId="351" xfId="2" applyFont="1" applyBorder="1" applyAlignment="1">
      <alignment horizontal="center" vertical="center" shrinkToFit="1"/>
    </xf>
    <xf numFmtId="0" fontId="20" fillId="0" borderId="337" xfId="2" applyFont="1" applyBorder="1" applyAlignment="1">
      <alignment horizontal="center" vertical="center" shrinkToFit="1"/>
    </xf>
    <xf numFmtId="0" fontId="15" fillId="0" borderId="337" xfId="2" applyFont="1" applyFill="1" applyBorder="1" applyAlignment="1">
      <alignment horizontal="center" vertical="center" shrinkToFit="1"/>
    </xf>
    <xf numFmtId="0" fontId="15" fillId="0" borderId="346" xfId="2" applyFont="1" applyFill="1" applyBorder="1" applyAlignment="1">
      <alignment horizontal="center" vertical="center" wrapText="1" shrinkToFit="1"/>
    </xf>
    <xf numFmtId="0" fontId="15" fillId="0" borderId="353" xfId="2" applyFont="1" applyBorder="1" applyAlignment="1">
      <alignment horizontal="center" vertical="center" shrinkToFit="1"/>
    </xf>
    <xf numFmtId="1" fontId="15" fillId="0" borderId="338" xfId="2" applyNumberFormat="1" applyFont="1" applyBorder="1" applyAlignment="1">
      <alignment horizontal="center" vertical="center" shrinkToFit="1"/>
    </xf>
    <xf numFmtId="0" fontId="15" fillId="0" borderId="354" xfId="2" applyFont="1" applyBorder="1" applyAlignment="1">
      <alignment horizontal="center" vertical="center" wrapText="1" shrinkToFit="1"/>
    </xf>
    <xf numFmtId="0" fontId="15" fillId="0" borderId="319" xfId="2" applyFont="1" applyBorder="1" applyAlignment="1">
      <alignment horizontal="center" vertical="center" wrapText="1" shrinkToFit="1"/>
    </xf>
    <xf numFmtId="0" fontId="15" fillId="0" borderId="268" xfId="2" applyFont="1" applyBorder="1" applyAlignment="1">
      <alignment horizontal="center" vertical="center" wrapText="1" shrinkToFit="1"/>
    </xf>
    <xf numFmtId="0" fontId="20" fillId="0" borderId="321" xfId="2" applyFont="1" applyBorder="1" applyAlignment="1">
      <alignment horizontal="center" vertical="center" wrapText="1" shrinkToFit="1"/>
    </xf>
    <xf numFmtId="0" fontId="20" fillId="0" borderId="322" xfId="2" applyFont="1" applyBorder="1" applyAlignment="1">
      <alignment horizontal="center" vertical="center" shrinkToFit="1"/>
    </xf>
    <xf numFmtId="0" fontId="20" fillId="0" borderId="319" xfId="2" applyFont="1" applyBorder="1" applyAlignment="1">
      <alignment horizontal="center" vertical="center" shrinkToFit="1"/>
    </xf>
    <xf numFmtId="0" fontId="20" fillId="0" borderId="268" xfId="2" applyFont="1" applyBorder="1" applyAlignment="1">
      <alignment horizontal="center" vertical="center" shrinkToFit="1"/>
    </xf>
    <xf numFmtId="0" fontId="15" fillId="0" borderId="268" xfId="2" applyFont="1" applyFill="1" applyBorder="1" applyAlignment="1">
      <alignment horizontal="center" vertical="center" shrinkToFit="1"/>
    </xf>
    <xf numFmtId="0" fontId="15" fillId="0" borderId="354" xfId="2" applyFont="1" applyFill="1" applyBorder="1" applyAlignment="1">
      <alignment horizontal="center" vertical="center" shrinkToFit="1"/>
    </xf>
    <xf numFmtId="0" fontId="15" fillId="0" borderId="323" xfId="2" applyFont="1" applyFill="1" applyBorder="1" applyAlignment="1">
      <alignment horizontal="center" vertical="center" wrapText="1" shrinkToFit="1"/>
    </xf>
    <xf numFmtId="0" fontId="24" fillId="0" borderId="0" xfId="2" applyFont="1" applyFill="1" applyBorder="1" applyProtection="1"/>
    <xf numFmtId="0" fontId="24" fillId="0" borderId="0" xfId="2" applyNumberFormat="1" applyFont="1" applyFill="1" applyBorder="1" applyAlignment="1" applyProtection="1">
      <alignment horizontal="center" wrapText="1"/>
    </xf>
    <xf numFmtId="9" fontId="87" fillId="0" borderId="0" xfId="3" applyNumberFormat="1" applyFont="1" applyFill="1" applyBorder="1" applyAlignment="1" applyProtection="1">
      <alignment vertical="center" wrapText="1"/>
    </xf>
    <xf numFmtId="0" fontId="21" fillId="0" borderId="13" xfId="2" applyFont="1" applyFill="1" applyBorder="1" applyAlignment="1" applyProtection="1">
      <alignment horizontal="center" vertical="center" wrapText="1"/>
    </xf>
    <xf numFmtId="0" fontId="21" fillId="0" borderId="12" xfId="2" applyFont="1" applyFill="1" applyBorder="1" applyAlignment="1" applyProtection="1">
      <alignment horizontal="center" vertical="center" wrapText="1"/>
    </xf>
    <xf numFmtId="0" fontId="24" fillId="0" borderId="46" xfId="2" applyFont="1" applyFill="1" applyBorder="1" applyProtection="1"/>
    <xf numFmtId="0" fontId="86" fillId="0" borderId="0" xfId="2" applyNumberFormat="1" applyFont="1" applyFill="1" applyBorder="1" applyAlignment="1" applyProtection="1">
      <alignment horizontal="center" vertical="center" textRotation="90" wrapText="1"/>
    </xf>
    <xf numFmtId="0" fontId="87" fillId="0" borderId="0" xfId="2" applyFont="1" applyFill="1" applyBorder="1" applyAlignment="1" applyProtection="1">
      <alignment vertical="center" textRotation="90"/>
    </xf>
    <xf numFmtId="0" fontId="88" fillId="0" borderId="0" xfId="2" applyNumberFormat="1" applyFont="1" applyFill="1" applyBorder="1" applyAlignment="1" applyProtection="1">
      <alignment horizontal="center" vertical="center"/>
    </xf>
    <xf numFmtId="0" fontId="15" fillId="0" borderId="359" xfId="2" applyFont="1" applyFill="1" applyBorder="1" applyAlignment="1">
      <alignment horizontal="center" vertical="center"/>
    </xf>
    <xf numFmtId="0" fontId="15" fillId="0" borderId="44" xfId="2" applyFont="1" applyFill="1" applyBorder="1" applyAlignment="1">
      <alignment horizontal="center" vertical="center"/>
    </xf>
    <xf numFmtId="0" fontId="89" fillId="0" borderId="6" xfId="2" applyNumberFormat="1" applyFont="1" applyFill="1" applyBorder="1" applyAlignment="1" applyProtection="1">
      <alignment horizontal="center" vertical="center"/>
    </xf>
    <xf numFmtId="0" fontId="15" fillId="0" borderId="6" xfId="2" applyNumberFormat="1" applyFont="1" applyFill="1" applyBorder="1" applyAlignment="1">
      <alignment horizontal="center" vertical="center" shrinkToFit="1"/>
    </xf>
    <xf numFmtId="0" fontId="15" fillId="0" borderId="44" xfId="2" applyNumberFormat="1" applyFont="1" applyFill="1" applyBorder="1" applyAlignment="1">
      <alignment horizontal="center" vertical="center" shrinkToFit="1"/>
    </xf>
    <xf numFmtId="0" fontId="15" fillId="0" borderId="43" xfId="2" applyNumberFormat="1" applyFont="1" applyFill="1" applyBorder="1" applyAlignment="1">
      <alignment horizontal="center" vertical="center" shrinkToFit="1"/>
    </xf>
    <xf numFmtId="0" fontId="15" fillId="0" borderId="359" xfId="2" applyNumberFormat="1" applyFont="1" applyFill="1" applyBorder="1" applyAlignment="1">
      <alignment horizontal="center" vertical="center" shrinkToFit="1"/>
    </xf>
    <xf numFmtId="0" fontId="15" fillId="0" borderId="3" xfId="2" applyNumberFormat="1" applyFont="1" applyFill="1" applyBorder="1" applyAlignment="1">
      <alignment horizontal="center" vertical="center" shrinkToFit="1"/>
    </xf>
    <xf numFmtId="0" fontId="15" fillId="0" borderId="7" xfId="2" applyNumberFormat="1" applyFont="1" applyFill="1" applyBorder="1" applyAlignment="1">
      <alignment horizontal="center" vertical="center" wrapText="1" shrinkToFit="1"/>
    </xf>
    <xf numFmtId="0" fontId="15" fillId="0" borderId="45" xfId="2" applyNumberFormat="1" applyFont="1" applyFill="1" applyBorder="1" applyAlignment="1">
      <alignment horizontal="center" vertical="center" wrapText="1" shrinkToFit="1"/>
    </xf>
    <xf numFmtId="0" fontId="15" fillId="0" borderId="45" xfId="2" applyNumberFormat="1" applyFont="1" applyBorder="1" applyAlignment="1">
      <alignment horizontal="center" vertical="center" wrapText="1" shrinkToFit="1"/>
    </xf>
    <xf numFmtId="0" fontId="15" fillId="0" borderId="44" xfId="2" applyNumberFormat="1" applyFont="1" applyBorder="1" applyAlignment="1">
      <alignment horizontal="center" vertical="center" wrapText="1" shrinkToFit="1"/>
    </xf>
    <xf numFmtId="0" fontId="15" fillId="0" borderId="43" xfId="2" applyNumberFormat="1" applyFont="1" applyBorder="1" applyAlignment="1">
      <alignment horizontal="center" vertical="center" wrapText="1" shrinkToFit="1"/>
    </xf>
    <xf numFmtId="0" fontId="24" fillId="0" borderId="13" xfId="2" applyFont="1" applyFill="1" applyBorder="1" applyProtection="1"/>
    <xf numFmtId="0" fontId="15" fillId="0" borderId="167" xfId="2" applyNumberFormat="1" applyFont="1" applyBorder="1" applyAlignment="1">
      <alignment horizontal="center" vertical="center" shrinkToFit="1"/>
    </xf>
    <xf numFmtId="0" fontId="15" fillId="0" borderId="360" xfId="2" applyNumberFormat="1" applyFont="1" applyBorder="1" applyAlignment="1">
      <alignment horizontal="center" vertical="center" shrinkToFit="1"/>
    </xf>
    <xf numFmtId="0" fontId="15" fillId="0" borderId="179" xfId="2" applyNumberFormat="1" applyFont="1" applyBorder="1" applyAlignment="1">
      <alignment horizontal="center" vertical="center" shrinkToFit="1"/>
    </xf>
    <xf numFmtId="0" fontId="15" fillId="0" borderId="151" xfId="2" applyNumberFormat="1" applyFont="1" applyFill="1" applyBorder="1" applyAlignment="1">
      <alignment horizontal="center" vertical="center" shrinkToFit="1"/>
    </xf>
    <xf numFmtId="0" fontId="15" fillId="0" borderId="144" xfId="2" applyNumberFormat="1" applyFont="1" applyFill="1" applyBorder="1" applyAlignment="1">
      <alignment horizontal="center" vertical="center" shrinkToFit="1"/>
    </xf>
    <xf numFmtId="0" fontId="15" fillId="0" borderId="134" xfId="2" applyNumberFormat="1" applyFont="1" applyFill="1" applyBorder="1" applyAlignment="1">
      <alignment horizontal="center" vertical="center" wrapText="1" shrinkToFit="1"/>
    </xf>
    <xf numFmtId="0" fontId="15" fillId="0" borderId="75" xfId="2" applyNumberFormat="1" applyFont="1" applyFill="1" applyBorder="1" applyAlignment="1">
      <alignment horizontal="center" vertical="center" shrinkToFit="1"/>
    </xf>
    <xf numFmtId="0" fontId="15" fillId="0" borderId="78" xfId="2" applyNumberFormat="1" applyFont="1" applyFill="1" applyBorder="1" applyAlignment="1">
      <alignment horizontal="center" vertical="center" shrinkToFit="1"/>
    </xf>
    <xf numFmtId="0" fontId="15" fillId="0" borderId="91" xfId="2" applyNumberFormat="1" applyFont="1" applyFill="1" applyBorder="1" applyAlignment="1">
      <alignment horizontal="center" vertical="center" shrinkToFit="1"/>
    </xf>
    <xf numFmtId="0" fontId="15" fillId="0" borderId="79" xfId="2" applyNumberFormat="1" applyFont="1" applyFill="1" applyBorder="1" applyAlignment="1">
      <alignment horizontal="center" vertical="center" shrinkToFit="1"/>
    </xf>
    <xf numFmtId="0" fontId="15" fillId="0" borderId="77" xfId="2" applyNumberFormat="1" applyFont="1" applyFill="1" applyBorder="1" applyAlignment="1">
      <alignment horizontal="center" vertical="center" shrinkToFit="1"/>
    </xf>
    <xf numFmtId="0" fontId="33" fillId="0" borderId="60" xfId="2" applyFont="1" applyBorder="1" applyAlignment="1">
      <alignment horizontal="center" vertical="center"/>
    </xf>
    <xf numFmtId="0" fontId="41" fillId="0" borderId="0" xfId="2" applyFont="1" applyBorder="1" applyProtection="1"/>
    <xf numFmtId="0" fontId="41" fillId="0" borderId="0" xfId="2" applyNumberFormat="1" applyFont="1" applyBorder="1" applyAlignment="1" applyProtection="1">
      <alignment horizontal="center" wrapText="1"/>
    </xf>
    <xf numFmtId="0" fontId="21" fillId="0" borderId="0" xfId="2" applyFont="1" applyBorder="1" applyAlignment="1" applyProtection="1">
      <alignment horizontal="center"/>
    </xf>
    <xf numFmtId="0" fontId="21" fillId="0" borderId="0" xfId="2" applyFont="1" applyFill="1" applyBorder="1" applyAlignment="1" applyProtection="1">
      <alignment horizontal="center"/>
    </xf>
    <xf numFmtId="0" fontId="3" fillId="0" borderId="0" xfId="2" applyFont="1" applyBorder="1" applyAlignment="1">
      <alignment vertical="top"/>
    </xf>
    <xf numFmtId="0" fontId="29" fillId="0" borderId="41" xfId="2" applyFont="1" applyFill="1" applyBorder="1" applyAlignment="1">
      <alignment horizontal="center" vertical="center" textRotation="90" wrapText="1"/>
    </xf>
    <xf numFmtId="0" fontId="29" fillId="0" borderId="39" xfId="2" applyFont="1" applyFill="1" applyBorder="1" applyAlignment="1">
      <alignment horizontal="center" vertical="center" textRotation="90" wrapText="1"/>
    </xf>
    <xf numFmtId="0" fontId="29" fillId="0" borderId="247" xfId="2" applyFont="1" applyFill="1" applyBorder="1" applyAlignment="1">
      <alignment horizontal="center" vertical="center" textRotation="90" wrapText="1"/>
    </xf>
    <xf numFmtId="0" fontId="29" fillId="0" borderId="40" xfId="2" applyFont="1" applyBorder="1" applyAlignment="1">
      <alignment horizontal="center" vertical="center" textRotation="90" wrapText="1"/>
    </xf>
    <xf numFmtId="0" fontId="29" fillId="0" borderId="39" xfId="2" applyFont="1" applyBorder="1" applyAlignment="1">
      <alignment horizontal="center" vertical="center" textRotation="90" wrapText="1"/>
    </xf>
    <xf numFmtId="0" fontId="30" fillId="0" borderId="28" xfId="2" applyNumberFormat="1" applyFont="1" applyFill="1" applyBorder="1" applyAlignment="1">
      <alignment horizontal="center" vertical="center" textRotation="90" wrapText="1"/>
    </xf>
    <xf numFmtId="0" fontId="70" fillId="0" borderId="28" xfId="2" applyNumberFormat="1" applyFont="1" applyFill="1" applyBorder="1" applyAlignment="1">
      <alignment horizontal="center" vertical="center" textRotation="90" wrapText="1"/>
    </xf>
    <xf numFmtId="0" fontId="85" fillId="0" borderId="292" xfId="2" applyFont="1" applyBorder="1" applyAlignment="1">
      <alignment horizontal="center" vertical="center" textRotation="90"/>
    </xf>
    <xf numFmtId="0" fontId="85" fillId="0" borderId="0" xfId="2" applyFont="1" applyBorder="1" applyAlignment="1">
      <alignment horizontal="center" vertical="center" textRotation="90"/>
    </xf>
    <xf numFmtId="0" fontId="3" fillId="0" borderId="0" xfId="2" applyFont="1" applyBorder="1" applyAlignment="1">
      <alignment vertical="center"/>
    </xf>
    <xf numFmtId="0" fontId="85" fillId="0" borderId="4" xfId="2" applyFont="1" applyBorder="1" applyAlignment="1">
      <alignment horizontal="center" vertical="center" textRotation="90"/>
    </xf>
    <xf numFmtId="49" fontId="49" fillId="0" borderId="0" xfId="2" applyNumberFormat="1" applyFont="1" applyBorder="1"/>
    <xf numFmtId="0" fontId="24" fillId="0" borderId="0" xfId="2" applyNumberFormat="1" applyFont="1" applyBorder="1" applyAlignment="1">
      <alignment horizontal="left" vertical="top" wrapText="1"/>
    </xf>
    <xf numFmtId="0" fontId="24" fillId="0" borderId="0" xfId="2" applyFont="1" applyBorder="1" applyAlignment="1">
      <alignment horizontal="left" vertical="top" wrapText="1"/>
    </xf>
    <xf numFmtId="49" fontId="21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92" fillId="0" borderId="0" xfId="2" applyFont="1" applyBorder="1" applyAlignment="1">
      <alignment horizontal="left"/>
    </xf>
    <xf numFmtId="0" fontId="93" fillId="0" borderId="2" xfId="2" applyFont="1" applyBorder="1" applyAlignment="1">
      <alignment horizontal="left"/>
    </xf>
    <xf numFmtId="0" fontId="93" fillId="0" borderId="2" xfId="2" applyFont="1" applyFill="1" applyBorder="1" applyAlignment="1">
      <alignment horizontal="left"/>
    </xf>
    <xf numFmtId="0" fontId="94" fillId="0" borderId="2" xfId="2" applyFont="1" applyBorder="1" applyAlignment="1">
      <alignment horizontal="left"/>
    </xf>
    <xf numFmtId="0" fontId="32" fillId="0" borderId="0" xfId="2" applyFont="1" applyAlignment="1">
      <alignment horizontal="center" vertical="center"/>
    </xf>
    <xf numFmtId="0" fontId="76" fillId="0" borderId="0" xfId="2" applyAlignment="1">
      <alignment horizontal="left"/>
    </xf>
    <xf numFmtId="0" fontId="8" fillId="0" borderId="0" xfId="2" applyNumberFormat="1" applyFont="1" applyBorder="1" applyAlignment="1">
      <alignment horizontal="left" vertical="center"/>
    </xf>
    <xf numFmtId="0" fontId="14" fillId="0" borderId="0" xfId="2" applyFont="1" applyAlignment="1">
      <alignment horizontal="left"/>
    </xf>
    <xf numFmtId="0" fontId="2" fillId="0" borderId="0" xfId="2" applyNumberFormat="1" applyFont="1" applyBorder="1" applyAlignment="1">
      <alignment vertical="center"/>
    </xf>
    <xf numFmtId="0" fontId="13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13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93" fillId="0" borderId="1" xfId="2" applyFont="1" applyBorder="1" applyAlignment="1">
      <alignment horizontal="left"/>
    </xf>
    <xf numFmtId="0" fontId="84" fillId="0" borderId="0" xfId="2" applyFont="1" applyFill="1" applyBorder="1" applyAlignment="1">
      <alignment horizontal="center" vertical="center"/>
    </xf>
    <xf numFmtId="0" fontId="84" fillId="0" borderId="81" xfId="2" applyFont="1" applyFill="1" applyBorder="1" applyAlignment="1">
      <alignment horizontal="center" vertical="center"/>
    </xf>
    <xf numFmtId="0" fontId="20" fillId="0" borderId="0" xfId="2" applyNumberFormat="1" applyFont="1" applyBorder="1" applyAlignment="1">
      <alignment vertical="top" wrapText="1"/>
    </xf>
    <xf numFmtId="0" fontId="11" fillId="0" borderId="0" xfId="2" applyFont="1" applyFill="1" applyBorder="1" applyAlignment="1">
      <alignment horizontal="center" vertical="center"/>
    </xf>
    <xf numFmtId="0" fontId="36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vertical="top"/>
    </xf>
    <xf numFmtId="0" fontId="8" fillId="0" borderId="0" xfId="2" applyFont="1" applyAlignment="1">
      <alignment horizontal="left"/>
    </xf>
    <xf numFmtId="0" fontId="8" fillId="0" borderId="1" xfId="2" applyNumberFormat="1" applyFont="1" applyFill="1" applyBorder="1" applyAlignment="1" applyProtection="1">
      <alignment horizontal="left" vertical="top"/>
    </xf>
    <xf numFmtId="0" fontId="96" fillId="0" borderId="1" xfId="2" applyFont="1" applyBorder="1" applyAlignment="1">
      <alignment horizontal="left"/>
    </xf>
    <xf numFmtId="0" fontId="96" fillId="0" borderId="1" xfId="2" applyFont="1" applyFill="1" applyBorder="1" applyAlignment="1">
      <alignment horizontal="left"/>
    </xf>
    <xf numFmtId="0" fontId="95" fillId="0" borderId="1" xfId="2" applyFont="1" applyBorder="1" applyAlignment="1">
      <alignment horizontal="left"/>
    </xf>
    <xf numFmtId="0" fontId="8" fillId="0" borderId="0" xfId="2" applyFont="1" applyAlignment="1">
      <alignment horizontal="left" vertical="center"/>
    </xf>
    <xf numFmtId="0" fontId="76" fillId="0" borderId="0" xfId="2" applyAlignment="1"/>
    <xf numFmtId="0" fontId="3" fillId="0" borderId="0" xfId="2" applyFont="1" applyBorder="1" applyAlignment="1"/>
    <xf numFmtId="0" fontId="76" fillId="0" borderId="0" xfId="2" applyFill="1" applyAlignment="1"/>
    <xf numFmtId="0" fontId="1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left" vertical="top" wrapText="1"/>
    </xf>
    <xf numFmtId="0" fontId="98" fillId="0" borderId="0" xfId="2" applyFont="1" applyAlignment="1"/>
    <xf numFmtId="0" fontId="98" fillId="0" borderId="0" xfId="2" applyFont="1" applyFill="1" applyAlignment="1"/>
    <xf numFmtId="0" fontId="5" fillId="0" borderId="0" xfId="2" applyFont="1" applyAlignment="1">
      <alignment horizontal="center" vertical="center"/>
    </xf>
    <xf numFmtId="0" fontId="81" fillId="0" borderId="0" xfId="2" applyFont="1" applyBorder="1" applyAlignment="1">
      <alignment horizontal="center" vertical="top" wrapText="1"/>
    </xf>
    <xf numFmtId="0" fontId="19" fillId="0" borderId="0" xfId="2" applyFont="1" applyBorder="1"/>
    <xf numFmtId="0" fontId="19" fillId="0" borderId="0" xfId="2" applyFont="1" applyFill="1" applyBorder="1"/>
    <xf numFmtId="0" fontId="41" fillId="0" borderId="77" xfId="2" applyFont="1" applyBorder="1" applyAlignment="1">
      <alignment horizontal="center" vertical="center"/>
    </xf>
    <xf numFmtId="0" fontId="41" fillId="0" borderId="50" xfId="2" applyFont="1" applyBorder="1" applyAlignment="1">
      <alignment horizontal="center" vertical="center"/>
    </xf>
    <xf numFmtId="0" fontId="41" fillId="0" borderId="50" xfId="2" applyFont="1" applyFill="1" applyBorder="1" applyAlignment="1">
      <alignment horizontal="center" vertical="center"/>
    </xf>
    <xf numFmtId="0" fontId="41" fillId="0" borderId="8" xfId="2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 vertical="top" wrapText="1"/>
    </xf>
    <xf numFmtId="0" fontId="4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54" fillId="0" borderId="0" xfId="1" applyFont="1" applyFill="1" applyBorder="1" applyAlignment="1">
      <alignment horizontal="center" vertical="center"/>
    </xf>
    <xf numFmtId="0" fontId="31" fillId="0" borderId="0" xfId="1" applyNumberFormat="1" applyFont="1" applyFill="1" applyBorder="1" applyAlignment="1">
      <alignment horizontal="left" vertical="center" wrapText="1"/>
    </xf>
    <xf numFmtId="0" fontId="56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29" fillId="0" borderId="96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center" vertical="top" wrapText="1"/>
    </xf>
    <xf numFmtId="0" fontId="29" fillId="0" borderId="98" xfId="1" applyFont="1" applyFill="1" applyBorder="1" applyAlignment="1">
      <alignment horizontal="center" vertical="center"/>
    </xf>
    <xf numFmtId="0" fontId="33" fillId="0" borderId="0" xfId="1" applyFont="1" applyFill="1" applyBorder="1"/>
    <xf numFmtId="0" fontId="64" fillId="0" borderId="0" xfId="1" applyFont="1" applyFill="1" applyBorder="1" applyAlignment="1">
      <alignment horizontal="center" wrapText="1"/>
    </xf>
    <xf numFmtId="0" fontId="29" fillId="0" borderId="2" xfId="1" applyFont="1" applyFill="1" applyBorder="1" applyAlignment="1">
      <alignment horizontal="center" vertical="justify"/>
    </xf>
    <xf numFmtId="0" fontId="9" fillId="0" borderId="0" xfId="1" applyFont="1" applyFill="1" applyBorder="1" applyAlignment="1">
      <alignment horizontal="center" vertical="justify"/>
    </xf>
    <xf numFmtId="0" fontId="31" fillId="0" borderId="99" xfId="1" applyFont="1" applyFill="1" applyBorder="1" applyAlignment="1">
      <alignment horizontal="center" vertical="center" textRotation="90"/>
    </xf>
    <xf numFmtId="0" fontId="30" fillId="0" borderId="5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9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30" fillId="0" borderId="100" xfId="1" applyNumberFormat="1" applyFont="1" applyFill="1" applyBorder="1" applyAlignment="1">
      <alignment horizontal="center" vertical="center" wrapText="1"/>
    </xf>
    <xf numFmtId="0" fontId="9" fillId="0" borderId="101" xfId="1" applyNumberFormat="1" applyFont="1" applyFill="1" applyBorder="1" applyAlignment="1">
      <alignment horizontal="center" vertical="center" wrapText="1"/>
    </xf>
    <xf numFmtId="0" fontId="9" fillId="0" borderId="106" xfId="1" applyNumberFormat="1" applyFont="1" applyFill="1" applyBorder="1" applyAlignment="1">
      <alignment horizontal="center" vertical="center" wrapText="1"/>
    </xf>
    <xf numFmtId="0" fontId="9" fillId="0" borderId="102" xfId="1" applyNumberFormat="1" applyFont="1" applyFill="1" applyBorder="1" applyAlignment="1">
      <alignment horizontal="center" vertical="center" wrapText="1"/>
    </xf>
    <xf numFmtId="0" fontId="9" fillId="0" borderId="103" xfId="1" applyNumberFormat="1" applyFont="1" applyFill="1" applyBorder="1" applyAlignment="1">
      <alignment horizontal="center" vertical="center" wrapText="1"/>
    </xf>
    <xf numFmtId="0" fontId="9" fillId="0" borderId="104" xfId="1" applyNumberFormat="1" applyFont="1" applyFill="1" applyBorder="1" applyAlignment="1">
      <alignment horizontal="center" vertical="center" wrapText="1"/>
    </xf>
    <xf numFmtId="0" fontId="9" fillId="0" borderId="107" xfId="1" applyNumberFormat="1" applyFont="1" applyFill="1" applyBorder="1" applyAlignment="1">
      <alignment horizontal="center" vertical="center" wrapText="1"/>
    </xf>
    <xf numFmtId="0" fontId="9" fillId="0" borderId="108" xfId="1" applyNumberFormat="1" applyFont="1" applyFill="1" applyBorder="1" applyAlignment="1">
      <alignment horizontal="center" vertical="center" wrapText="1"/>
    </xf>
    <xf numFmtId="0" fontId="9" fillId="0" borderId="109" xfId="1" applyNumberFormat="1" applyFont="1" applyFill="1" applyBorder="1" applyAlignment="1">
      <alignment horizontal="center" vertical="center" wrapText="1"/>
    </xf>
    <xf numFmtId="0" fontId="9" fillId="0" borderId="100" xfId="1" applyNumberFormat="1" applyFont="1" applyFill="1" applyBorder="1" applyAlignment="1">
      <alignment horizontal="center" vertical="center" textRotation="90" wrapText="1"/>
    </xf>
    <xf numFmtId="49" fontId="9" fillId="0" borderId="101" xfId="1" applyNumberFormat="1" applyFont="1" applyFill="1" applyBorder="1" applyAlignment="1">
      <alignment horizontal="center" vertical="center" wrapText="1"/>
    </xf>
    <xf numFmtId="49" fontId="9" fillId="0" borderId="106" xfId="1" applyNumberFormat="1" applyFont="1" applyFill="1" applyBorder="1" applyAlignment="1">
      <alignment horizontal="center" vertical="center" wrapText="1"/>
    </xf>
    <xf numFmtId="0" fontId="31" fillId="0" borderId="105" xfId="1" applyFont="1" applyFill="1" applyBorder="1" applyAlignment="1">
      <alignment horizontal="center" vertical="center" wrapText="1"/>
    </xf>
    <xf numFmtId="0" fontId="56" fillId="0" borderId="100" xfId="1" applyFont="1" applyFill="1" applyBorder="1" applyAlignment="1">
      <alignment horizontal="center" vertical="center"/>
    </xf>
    <xf numFmtId="0" fontId="67" fillId="0" borderId="110" xfId="1" applyFont="1" applyFill="1" applyBorder="1" applyAlignment="1">
      <alignment horizontal="center" vertical="center" wrapText="1"/>
    </xf>
    <xf numFmtId="0" fontId="9" fillId="0" borderId="111" xfId="1" applyNumberFormat="1" applyFont="1" applyFill="1" applyBorder="1" applyAlignment="1">
      <alignment horizontal="center" vertical="center" textRotation="90"/>
    </xf>
    <xf numFmtId="0" fontId="9" fillId="0" borderId="117" xfId="1" applyNumberFormat="1" applyFont="1" applyFill="1" applyBorder="1" applyAlignment="1">
      <alignment horizontal="center" vertical="center" textRotation="90"/>
    </xf>
    <xf numFmtId="0" fontId="9" fillId="0" borderId="112" xfId="1" applyNumberFormat="1" applyFont="1" applyFill="1" applyBorder="1" applyAlignment="1">
      <alignment horizontal="center" vertical="center" textRotation="90" wrapText="1"/>
    </xf>
    <xf numFmtId="0" fontId="9" fillId="0" borderId="118" xfId="1" applyNumberFormat="1" applyFont="1" applyFill="1" applyBorder="1" applyAlignment="1">
      <alignment horizontal="center" vertical="center" textRotation="90" wrapText="1"/>
    </xf>
    <xf numFmtId="0" fontId="9" fillId="0" borderId="113" xfId="1" applyNumberFormat="1" applyFont="1" applyFill="1" applyBorder="1" applyAlignment="1">
      <alignment horizontal="center" vertical="center" textRotation="90"/>
    </xf>
    <xf numFmtId="0" fontId="9" fillId="0" borderId="119" xfId="1" applyNumberFormat="1" applyFont="1" applyFill="1" applyBorder="1" applyAlignment="1">
      <alignment horizontal="center" vertical="center" textRotation="90"/>
    </xf>
    <xf numFmtId="0" fontId="9" fillId="0" borderId="114" xfId="1" applyNumberFormat="1" applyFont="1" applyFill="1" applyBorder="1" applyAlignment="1">
      <alignment horizontal="center" vertical="center"/>
    </xf>
    <xf numFmtId="0" fontId="9" fillId="0" borderId="115" xfId="1" applyNumberFormat="1" applyFont="1" applyFill="1" applyBorder="1" applyAlignment="1">
      <alignment horizontal="center" vertical="center"/>
    </xf>
    <xf numFmtId="49" fontId="9" fillId="0" borderId="111" xfId="1" applyNumberFormat="1" applyFont="1" applyFill="1" applyBorder="1" applyAlignment="1">
      <alignment horizontal="center" vertical="center" textRotation="90" wrapText="1"/>
    </xf>
    <xf numFmtId="49" fontId="9" fillId="0" borderId="117" xfId="1" applyNumberFormat="1" applyFont="1" applyFill="1" applyBorder="1" applyAlignment="1">
      <alignment horizontal="center" vertical="center" textRotation="90" wrapText="1"/>
    </xf>
    <xf numFmtId="49" fontId="9" fillId="0" borderId="116" xfId="1" applyNumberFormat="1" applyFont="1" applyFill="1" applyBorder="1" applyAlignment="1">
      <alignment horizontal="center" vertical="center" textRotation="90" wrapText="1"/>
    </xf>
    <xf numFmtId="49" fontId="9" fillId="0" borderId="121" xfId="1" applyNumberFormat="1" applyFont="1" applyFill="1" applyBorder="1" applyAlignment="1">
      <alignment horizontal="center" vertical="center" textRotation="90" wrapText="1"/>
    </xf>
    <xf numFmtId="49" fontId="9" fillId="0" borderId="116" xfId="1" applyNumberFormat="1" applyFont="1" applyFill="1" applyBorder="1" applyAlignment="1">
      <alignment horizontal="center" vertical="center" textRotation="90"/>
    </xf>
    <xf numFmtId="49" fontId="9" fillId="0" borderId="121" xfId="1" applyNumberFormat="1" applyFont="1" applyFill="1" applyBorder="1" applyAlignment="1">
      <alignment horizontal="center" vertical="center" textRotation="90"/>
    </xf>
    <xf numFmtId="0" fontId="31" fillId="0" borderId="129" xfId="1" applyFont="1" applyFill="1" applyBorder="1" applyAlignment="1">
      <alignment horizontal="center" vertical="center" wrapText="1"/>
    </xf>
    <xf numFmtId="0" fontId="31" fillId="0" borderId="100" xfId="1" applyNumberFormat="1" applyFont="1" applyFill="1" applyBorder="1" applyAlignment="1">
      <alignment horizontal="center" vertical="center" wrapText="1"/>
    </xf>
    <xf numFmtId="0" fontId="37" fillId="0" borderId="12" xfId="1" applyFont="1" applyFill="1" applyBorder="1" applyAlignment="1">
      <alignment horizontal="center" vertical="center"/>
    </xf>
    <xf numFmtId="0" fontId="37" fillId="0" borderId="13" xfId="1" applyFont="1" applyFill="1" applyBorder="1" applyAlignment="1">
      <alignment horizontal="center" vertical="center"/>
    </xf>
    <xf numFmtId="0" fontId="37" fillId="0" borderId="14" xfId="1" applyFont="1" applyFill="1" applyBorder="1" applyAlignment="1">
      <alignment horizontal="center" vertical="center"/>
    </xf>
    <xf numFmtId="0" fontId="68" fillId="0" borderId="135" xfId="1" applyFont="1" applyFill="1" applyBorder="1" applyAlignment="1">
      <alignment horizontal="left" vertical="justify" wrapText="1" shrinkToFit="1"/>
    </xf>
    <xf numFmtId="0" fontId="68" fillId="0" borderId="136" xfId="1" applyFont="1" applyFill="1" applyBorder="1" applyAlignment="1">
      <alignment horizontal="left" vertical="justify" wrapText="1" shrinkToFit="1"/>
    </xf>
    <xf numFmtId="0" fontId="68" fillId="0" borderId="137" xfId="1" applyFont="1" applyFill="1" applyBorder="1" applyAlignment="1">
      <alignment horizontal="left" vertical="justify" wrapText="1" shrinkToFit="1"/>
    </xf>
    <xf numFmtId="49" fontId="68" fillId="2" borderId="122" xfId="1" applyNumberFormat="1" applyFont="1" applyFill="1" applyBorder="1" applyAlignment="1">
      <alignment horizontal="left" vertical="center" wrapText="1"/>
    </xf>
    <xf numFmtId="49" fontId="68" fillId="2" borderId="138" xfId="1" applyNumberFormat="1" applyFont="1" applyFill="1" applyBorder="1" applyAlignment="1">
      <alignment horizontal="left" vertical="center" wrapText="1"/>
    </xf>
    <xf numFmtId="0" fontId="54" fillId="0" borderId="120" xfId="1" applyFont="1" applyFill="1" applyBorder="1" applyAlignment="1">
      <alignment horizontal="center" vertical="center"/>
    </xf>
    <xf numFmtId="0" fontId="9" fillId="0" borderId="116" xfId="1" applyNumberFormat="1" applyFont="1" applyFill="1" applyBorder="1" applyAlignment="1">
      <alignment horizontal="center" vertical="center" wrapText="1"/>
    </xf>
    <xf numFmtId="0" fontId="9" fillId="0" borderId="123" xfId="1" applyNumberFormat="1" applyFont="1" applyFill="1" applyBorder="1" applyAlignment="1">
      <alignment horizontal="center" vertical="center" wrapText="1"/>
    </xf>
    <xf numFmtId="0" fontId="9" fillId="0" borderId="121" xfId="1" applyNumberFormat="1" applyFont="1" applyFill="1" applyBorder="1" applyAlignment="1">
      <alignment horizontal="center" vertical="center" wrapText="1"/>
    </xf>
    <xf numFmtId="0" fontId="9" fillId="0" borderId="98" xfId="1" applyFont="1" applyFill="1" applyBorder="1" applyAlignment="1">
      <alignment horizontal="center" vertical="top" wrapText="1"/>
    </xf>
    <xf numFmtId="0" fontId="9" fillId="0" borderId="122" xfId="1" applyFont="1" applyFill="1" applyBorder="1" applyAlignment="1">
      <alignment horizontal="center" vertical="top" wrapText="1"/>
    </xf>
    <xf numFmtId="0" fontId="9" fillId="0" borderId="119" xfId="1" applyFont="1" applyFill="1" applyBorder="1" applyAlignment="1">
      <alignment horizontal="center" vertical="center" textRotation="90" wrapText="1"/>
    </xf>
    <xf numFmtId="0" fontId="9" fillId="0" borderId="124" xfId="1" applyFont="1" applyFill="1" applyBorder="1" applyAlignment="1">
      <alignment horizontal="center" vertical="center"/>
    </xf>
    <xf numFmtId="0" fontId="9" fillId="0" borderId="117" xfId="1" applyFont="1" applyFill="1" applyBorder="1" applyAlignment="1">
      <alignment horizontal="center" vertical="center" textRotation="90" wrapText="1"/>
    </xf>
    <xf numFmtId="0" fontId="9" fillId="0" borderId="125" xfId="1" applyFont="1" applyFill="1" applyBorder="1" applyAlignment="1">
      <alignment horizontal="center" vertical="center"/>
    </xf>
    <xf numFmtId="49" fontId="9" fillId="0" borderId="112" xfId="1" applyNumberFormat="1" applyFont="1" applyFill="1" applyBorder="1" applyAlignment="1">
      <alignment horizontal="center" vertical="center" textRotation="90" wrapText="1"/>
    </xf>
    <xf numFmtId="49" fontId="9" fillId="0" borderId="118" xfId="1" applyNumberFormat="1" applyFont="1" applyFill="1" applyBorder="1" applyAlignment="1">
      <alignment horizontal="center" vertical="center" textRotation="90" wrapText="1"/>
    </xf>
    <xf numFmtId="0" fontId="9" fillId="0" borderId="96" xfId="1" applyFont="1" applyFill="1" applyBorder="1" applyAlignment="1">
      <alignment horizontal="center" vertical="center" wrapText="1"/>
    </xf>
    <xf numFmtId="0" fontId="9" fillId="0" borderId="101" xfId="1" applyFont="1" applyFill="1" applyBorder="1" applyAlignment="1">
      <alignment horizontal="center" vertical="center"/>
    </xf>
    <xf numFmtId="0" fontId="68" fillId="0" borderId="125" xfId="1" applyFont="1" applyFill="1" applyBorder="1" applyAlignment="1">
      <alignment horizontal="left" vertical="center" wrapText="1" shrinkToFit="1"/>
    </xf>
    <xf numFmtId="49" fontId="68" fillId="2" borderId="167" xfId="1" applyNumberFormat="1" applyFont="1" applyFill="1" applyBorder="1" applyAlignment="1">
      <alignment horizontal="left" vertical="center" wrapText="1" shrinkToFit="1"/>
    </xf>
    <xf numFmtId="49" fontId="68" fillId="2" borderId="168" xfId="1" applyNumberFormat="1" applyFont="1" applyFill="1" applyBorder="1" applyAlignment="1">
      <alignment horizontal="left" vertical="center" wrapText="1" shrinkToFit="1"/>
    </xf>
    <xf numFmtId="0" fontId="30" fillId="0" borderId="12" xfId="1" applyFont="1" applyFill="1" applyBorder="1" applyAlignment="1">
      <alignment horizontal="right" vertical="center" wrapText="1" shrinkToFit="1"/>
    </xf>
    <xf numFmtId="0" fontId="69" fillId="0" borderId="13" xfId="1" applyFont="1" applyFill="1" applyBorder="1" applyAlignment="1">
      <alignment horizontal="right"/>
    </xf>
    <xf numFmtId="0" fontId="69" fillId="0" borderId="14" xfId="1" applyFont="1" applyFill="1" applyBorder="1" applyAlignment="1">
      <alignment horizontal="right"/>
    </xf>
    <xf numFmtId="49" fontId="71" fillId="0" borderId="122" xfId="1" applyNumberFormat="1" applyFont="1" applyFill="1" applyBorder="1" applyAlignment="1">
      <alignment horizontal="left" vertical="center" wrapText="1" shrinkToFit="1"/>
    </xf>
    <xf numFmtId="49" fontId="71" fillId="0" borderId="138" xfId="1" applyNumberFormat="1" applyFont="1" applyFill="1" applyBorder="1" applyAlignment="1">
      <alignment horizontal="left" vertical="center" wrapText="1" shrinkToFit="1"/>
    </xf>
    <xf numFmtId="49" fontId="68" fillId="0" borderId="122" xfId="1" applyNumberFormat="1" applyFont="1" applyFill="1" applyBorder="1" applyAlignment="1">
      <alignment horizontal="left" vertical="center" wrapText="1"/>
    </xf>
    <xf numFmtId="49" fontId="68" fillId="0" borderId="138" xfId="1" applyNumberFormat="1" applyFont="1" applyFill="1" applyBorder="1" applyAlignment="1">
      <alignment horizontal="left" vertical="center" wrapText="1"/>
    </xf>
    <xf numFmtId="0" fontId="68" fillId="0" borderId="147" xfId="1" applyFont="1" applyFill="1" applyBorder="1" applyAlignment="1">
      <alignment horizontal="left" vertical="center" wrapText="1" shrinkToFit="1"/>
    </xf>
    <xf numFmtId="0" fontId="68" fillId="0" borderId="103" xfId="1" applyFont="1" applyFill="1" applyBorder="1" applyAlignment="1">
      <alignment horizontal="left" vertical="center" wrapText="1" shrinkToFit="1"/>
    </xf>
    <xf numFmtId="0" fontId="68" fillId="0" borderId="148" xfId="1" applyFont="1" applyFill="1" applyBorder="1" applyAlignment="1">
      <alignment horizontal="left" vertical="center" wrapText="1" shrinkToFit="1"/>
    </xf>
    <xf numFmtId="49" fontId="68" fillId="2" borderId="80" xfId="1" applyNumberFormat="1" applyFont="1" applyFill="1" applyBorder="1" applyAlignment="1">
      <alignment horizontal="left" vertical="center" wrapText="1" shrinkToFit="1"/>
    </xf>
    <xf numFmtId="49" fontId="68" fillId="2" borderId="2" xfId="1" applyNumberFormat="1" applyFont="1" applyFill="1" applyBorder="1" applyAlignment="1">
      <alignment horizontal="left" vertical="center" wrapText="1" shrinkToFit="1"/>
    </xf>
    <xf numFmtId="0" fontId="37" fillId="0" borderId="181" xfId="1" applyFont="1" applyFill="1" applyBorder="1" applyAlignment="1">
      <alignment horizontal="center" vertical="center"/>
    </xf>
    <xf numFmtId="0" fontId="37" fillId="0" borderId="182" xfId="1" applyFont="1" applyFill="1" applyBorder="1" applyAlignment="1">
      <alignment horizontal="center" vertical="center"/>
    </xf>
    <xf numFmtId="0" fontId="37" fillId="0" borderId="183" xfId="1" applyFont="1" applyFill="1" applyBorder="1" applyAlignment="1">
      <alignment horizontal="center" vertical="center"/>
    </xf>
    <xf numFmtId="49" fontId="33" fillId="0" borderId="122" xfId="1" applyNumberFormat="1" applyFont="1" applyFill="1" applyBorder="1" applyAlignment="1">
      <alignment horizontal="left" vertical="center" wrapText="1" shrinkToFit="1"/>
    </xf>
    <xf numFmtId="49" fontId="33" fillId="0" borderId="138" xfId="1" applyNumberFormat="1" applyFont="1" applyFill="1" applyBorder="1" applyAlignment="1">
      <alignment horizontal="left" vertical="center" wrapText="1" shrinkToFit="1"/>
    </xf>
    <xf numFmtId="0" fontId="70" fillId="0" borderId="199" xfId="1" applyFont="1" applyFill="1" applyBorder="1" applyAlignment="1">
      <alignment horizontal="left" vertical="center" wrapText="1" shrinkToFit="1"/>
    </xf>
    <xf numFmtId="0" fontId="70" fillId="0" borderId="4" xfId="1" applyFont="1" applyFill="1" applyBorder="1" applyAlignment="1">
      <alignment horizontal="left" vertical="center" wrapText="1" shrinkToFit="1"/>
    </xf>
    <xf numFmtId="0" fontId="70" fillId="0" borderId="200" xfId="1" applyFont="1" applyFill="1" applyBorder="1" applyAlignment="1">
      <alignment horizontal="left" vertical="center" wrapText="1" shrinkToFit="1"/>
    </xf>
    <xf numFmtId="49" fontId="31" fillId="0" borderId="176" xfId="1" applyNumberFormat="1" applyFont="1" applyFill="1" applyBorder="1" applyAlignment="1">
      <alignment horizontal="left" vertical="center" wrapText="1" shrinkToFit="1"/>
    </xf>
    <xf numFmtId="49" fontId="31" fillId="0" borderId="136" xfId="1" applyNumberFormat="1" applyFont="1" applyFill="1" applyBorder="1" applyAlignment="1">
      <alignment horizontal="left" vertical="center" wrapText="1" shrinkToFit="1"/>
    </xf>
    <xf numFmtId="49" fontId="31" fillId="0" borderId="137" xfId="1" applyNumberFormat="1" applyFont="1" applyFill="1" applyBorder="1" applyAlignment="1">
      <alignment horizontal="left" vertical="center" wrapText="1" shrinkToFit="1"/>
    </xf>
    <xf numFmtId="0" fontId="68" fillId="0" borderId="201" xfId="1" applyFont="1" applyFill="1" applyBorder="1" applyAlignment="1">
      <alignment horizontal="left" vertical="center" wrapText="1" shrinkToFit="1"/>
    </xf>
    <xf numFmtId="0" fontId="68" fillId="0" borderId="74" xfId="1" applyFont="1" applyFill="1" applyBorder="1" applyAlignment="1">
      <alignment horizontal="left" vertical="center" wrapText="1" shrinkToFit="1"/>
    </xf>
    <xf numFmtId="49" fontId="71" fillId="0" borderId="138" xfId="1" applyNumberFormat="1" applyFont="1" applyFill="1" applyBorder="1" applyAlignment="1">
      <alignment vertical="center" wrapText="1" shrinkToFit="1"/>
    </xf>
    <xf numFmtId="49" fontId="71" fillId="0" borderId="98" xfId="1" applyNumberFormat="1" applyFont="1" applyFill="1" applyBorder="1" applyAlignment="1">
      <alignment vertical="center" wrapText="1" shrinkToFit="1"/>
    </xf>
    <xf numFmtId="49" fontId="71" fillId="0" borderId="202" xfId="1" applyNumberFormat="1" applyFont="1" applyFill="1" applyBorder="1" applyAlignment="1">
      <alignment vertical="center" wrapText="1" shrinkToFit="1"/>
    </xf>
    <xf numFmtId="0" fontId="29" fillId="0" borderId="12" xfId="1" applyFont="1" applyFill="1" applyBorder="1" applyAlignment="1">
      <alignment horizontal="right" vertical="center" wrapText="1" shrinkToFit="1"/>
    </xf>
    <xf numFmtId="0" fontId="72" fillId="0" borderId="13" xfId="1" applyFont="1" applyFill="1" applyBorder="1" applyAlignment="1">
      <alignment horizontal="right"/>
    </xf>
    <xf numFmtId="0" fontId="72" fillId="0" borderId="14" xfId="1" applyFont="1" applyFill="1" applyBorder="1" applyAlignment="1">
      <alignment horizontal="right"/>
    </xf>
    <xf numFmtId="0" fontId="70" fillId="0" borderId="100" xfId="1" applyFont="1" applyFill="1" applyBorder="1" applyAlignment="1">
      <alignment horizontal="right" vertical="center" wrapText="1" shrinkToFit="1"/>
    </xf>
    <xf numFmtId="0" fontId="30" fillId="0" borderId="12" xfId="1" applyFont="1" applyFill="1" applyBorder="1" applyAlignment="1">
      <alignment horizontal="center" vertical="center" wrapText="1" shrinkToFit="1"/>
    </xf>
    <xf numFmtId="0" fontId="30" fillId="0" borderId="13" xfId="1" applyFont="1" applyFill="1" applyBorder="1" applyAlignment="1">
      <alignment horizontal="center" vertical="center" wrapText="1" shrinkToFit="1"/>
    </xf>
    <xf numFmtId="0" fontId="30" fillId="0" borderId="14" xfId="1" applyFont="1" applyFill="1" applyBorder="1" applyAlignment="1">
      <alignment horizontal="center" vertical="center" wrapText="1" shrinkToFit="1"/>
    </xf>
    <xf numFmtId="0" fontId="30" fillId="0" borderId="12" xfId="1" applyFont="1" applyFill="1" applyBorder="1" applyAlignment="1" applyProtection="1">
      <alignment horizontal="center" vertical="center" wrapText="1"/>
    </xf>
    <xf numFmtId="0" fontId="30" fillId="0" borderId="13" xfId="1" applyFont="1" applyFill="1" applyBorder="1" applyAlignment="1" applyProtection="1">
      <alignment horizontal="center" vertical="center" wrapText="1"/>
    </xf>
    <xf numFmtId="0" fontId="30" fillId="0" borderId="14" xfId="1" applyFont="1" applyFill="1" applyBorder="1" applyAlignment="1" applyProtection="1">
      <alignment horizontal="center" vertical="center" wrapText="1"/>
    </xf>
    <xf numFmtId="49" fontId="71" fillId="0" borderId="203" xfId="1" applyNumberFormat="1" applyFont="1" applyFill="1" applyBorder="1" applyAlignment="1">
      <alignment vertical="center" wrapText="1" shrinkToFit="1"/>
    </xf>
    <xf numFmtId="49" fontId="71" fillId="0" borderId="204" xfId="1" applyNumberFormat="1" applyFont="1" applyFill="1" applyBorder="1" applyAlignment="1">
      <alignment vertical="center" wrapText="1" shrinkToFit="1"/>
    </xf>
    <xf numFmtId="49" fontId="71" fillId="0" borderId="205" xfId="1" applyNumberFormat="1" applyFont="1" applyFill="1" applyBorder="1" applyAlignment="1">
      <alignment vertical="center" wrapText="1" shrinkToFit="1"/>
    </xf>
    <xf numFmtId="49" fontId="71" fillId="0" borderId="176" xfId="1" applyNumberFormat="1" applyFont="1" applyFill="1" applyBorder="1" applyAlignment="1">
      <alignment vertical="center" wrapText="1" shrinkToFit="1"/>
    </xf>
    <xf numFmtId="49" fontId="71" fillId="0" borderId="136" xfId="1" applyNumberFormat="1" applyFont="1" applyFill="1" applyBorder="1" applyAlignment="1">
      <alignment vertical="center" wrapText="1" shrinkToFit="1"/>
    </xf>
    <xf numFmtId="49" fontId="71" fillId="0" borderId="137" xfId="1" applyNumberFormat="1" applyFont="1" applyFill="1" applyBorder="1" applyAlignment="1">
      <alignment vertical="center" wrapText="1" shrinkToFit="1"/>
    </xf>
    <xf numFmtId="49" fontId="33" fillId="0" borderId="176" xfId="1" applyNumberFormat="1" applyFont="1" applyFill="1" applyBorder="1" applyAlignment="1">
      <alignment vertical="center" wrapText="1" shrinkToFit="1"/>
    </xf>
    <xf numFmtId="49" fontId="33" fillId="0" borderId="136" xfId="1" applyNumberFormat="1" applyFont="1" applyFill="1" applyBorder="1" applyAlignment="1">
      <alignment vertical="center" wrapText="1" shrinkToFit="1"/>
    </xf>
    <xf numFmtId="49" fontId="33" fillId="0" borderId="137" xfId="1" applyNumberFormat="1" applyFont="1" applyFill="1" applyBorder="1" applyAlignment="1">
      <alignment vertical="center" wrapText="1" shrinkToFit="1"/>
    </xf>
    <xf numFmtId="49" fontId="37" fillId="0" borderId="176" xfId="1" applyNumberFormat="1" applyFont="1" applyFill="1" applyBorder="1" applyAlignment="1">
      <alignment vertical="center" wrapText="1" shrinkToFit="1"/>
    </xf>
    <xf numFmtId="49" fontId="37" fillId="0" borderId="136" xfId="1" applyNumberFormat="1" applyFont="1" applyFill="1" applyBorder="1" applyAlignment="1">
      <alignment vertical="center" wrapText="1" shrinkToFit="1"/>
    </xf>
    <xf numFmtId="49" fontId="37" fillId="0" borderId="137" xfId="1" applyNumberFormat="1" applyFont="1" applyFill="1" applyBorder="1" applyAlignment="1">
      <alignment vertical="center" wrapText="1" shrinkToFit="1"/>
    </xf>
    <xf numFmtId="0" fontId="68" fillId="2" borderId="201" xfId="1" applyFont="1" applyFill="1" applyBorder="1" applyAlignment="1">
      <alignment horizontal="left" vertical="center" wrapText="1" shrinkToFit="1"/>
    </xf>
    <xf numFmtId="0" fontId="68" fillId="2" borderId="74" xfId="1" applyFont="1" applyFill="1" applyBorder="1" applyAlignment="1">
      <alignment horizontal="left" vertical="center" wrapText="1" shrinkToFit="1"/>
    </xf>
    <xf numFmtId="0" fontId="37" fillId="0" borderId="230" xfId="1" applyFont="1" applyFill="1" applyBorder="1" applyAlignment="1">
      <alignment horizontal="right" vertical="center" wrapText="1" shrinkToFit="1"/>
    </xf>
    <xf numFmtId="0" fontId="30" fillId="0" borderId="32" xfId="1" applyFont="1" applyFill="1" applyBorder="1" applyAlignment="1">
      <alignment horizontal="right" vertical="center" shrinkToFit="1"/>
    </xf>
    <xf numFmtId="0" fontId="73" fillId="0" borderId="18" xfId="1" applyFont="1" applyFill="1" applyBorder="1"/>
    <xf numFmtId="0" fontId="73" fillId="0" borderId="33" xfId="1" applyFont="1" applyFill="1" applyBorder="1"/>
    <xf numFmtId="0" fontId="33" fillId="0" borderId="0" xfId="1" applyFont="1" applyFill="1" applyBorder="1" applyAlignment="1">
      <alignment horizontal="left"/>
    </xf>
    <xf numFmtId="49" fontId="31" fillId="0" borderId="0" xfId="1" applyNumberFormat="1" applyFont="1" applyFill="1" applyBorder="1" applyAlignment="1">
      <alignment horizontal="left" vertical="center" wrapText="1"/>
    </xf>
    <xf numFmtId="0" fontId="70" fillId="0" borderId="138" xfId="1" applyFont="1" applyFill="1" applyBorder="1" applyAlignment="1">
      <alignment horizontal="center" vertical="center"/>
    </xf>
    <xf numFmtId="0" fontId="70" fillId="0" borderId="245" xfId="1" applyFont="1" applyFill="1" applyBorder="1" applyAlignment="1">
      <alignment horizontal="center" vertical="center"/>
    </xf>
    <xf numFmtId="49" fontId="70" fillId="0" borderId="0" xfId="1" applyNumberFormat="1" applyFont="1" applyFill="1" applyBorder="1" applyAlignment="1">
      <alignment horizontal="right" wrapText="1"/>
    </xf>
    <xf numFmtId="0" fontId="70" fillId="0" borderId="0" xfId="1" applyFont="1" applyFill="1" applyBorder="1" applyAlignment="1" applyProtection="1">
      <alignment wrapText="1"/>
    </xf>
    <xf numFmtId="0" fontId="31" fillId="0" borderId="230" xfId="1" applyNumberFormat="1" applyFont="1" applyFill="1" applyBorder="1" applyAlignment="1">
      <alignment horizontal="center" vertical="center"/>
    </xf>
    <xf numFmtId="0" fontId="70" fillId="0" borderId="102" xfId="1" applyFont="1" applyFill="1" applyBorder="1" applyAlignment="1">
      <alignment horizontal="center" vertical="center"/>
    </xf>
    <xf numFmtId="49" fontId="31" fillId="0" borderId="0" xfId="1" applyNumberFormat="1" applyFont="1" applyFill="1" applyBorder="1" applyAlignment="1">
      <alignment horizontal="left" vertical="center"/>
    </xf>
    <xf numFmtId="49" fontId="31" fillId="0" borderId="0" xfId="2" applyNumberFormat="1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 vertical="center" wrapText="1"/>
    </xf>
    <xf numFmtId="0" fontId="31" fillId="0" borderId="81" xfId="2" applyNumberFormat="1" applyFont="1" applyFill="1" applyBorder="1" applyAlignment="1">
      <alignment horizontal="center" vertical="center" textRotation="90" wrapText="1"/>
    </xf>
    <xf numFmtId="0" fontId="31" fillId="0" borderId="0" xfId="2" applyNumberFormat="1" applyFont="1" applyFill="1" applyBorder="1" applyAlignment="1">
      <alignment horizontal="center" vertical="center" textRotation="90" wrapText="1"/>
    </xf>
    <xf numFmtId="0" fontId="31" fillId="0" borderId="29" xfId="2" applyNumberFormat="1" applyFont="1" applyFill="1" applyBorder="1" applyAlignment="1">
      <alignment horizontal="center" vertical="center" textRotation="90" wrapText="1"/>
    </xf>
    <xf numFmtId="0" fontId="31" fillId="0" borderId="81" xfId="2" applyNumberFormat="1" applyFont="1" applyFill="1" applyBorder="1" applyAlignment="1">
      <alignment horizontal="center" vertical="center" wrapText="1"/>
    </xf>
    <xf numFmtId="0" fontId="31" fillId="0" borderId="22" xfId="2" applyNumberFormat="1" applyFont="1" applyFill="1" applyBorder="1" applyAlignment="1">
      <alignment horizontal="center" vertical="center" wrapText="1"/>
    </xf>
    <xf numFmtId="0" fontId="31" fillId="0" borderId="1" xfId="2" applyNumberFormat="1" applyFont="1" applyFill="1" applyBorder="1" applyAlignment="1">
      <alignment horizontal="center" vertical="center" wrapText="1"/>
    </xf>
    <xf numFmtId="0" fontId="31" fillId="0" borderId="55" xfId="2" applyNumberFormat="1" applyFont="1" applyFill="1" applyBorder="1" applyAlignment="1">
      <alignment horizontal="center" vertical="center" wrapText="1"/>
    </xf>
    <xf numFmtId="0" fontId="37" fillId="0" borderId="80" xfId="2" applyFont="1" applyFill="1" applyBorder="1" applyAlignment="1">
      <alignment horizontal="center" vertical="center"/>
    </xf>
    <xf numFmtId="0" fontId="37" fillId="0" borderId="2" xfId="2" applyFont="1" applyFill="1" applyBorder="1" applyAlignment="1">
      <alignment horizontal="center" vertical="center"/>
    </xf>
    <xf numFmtId="0" fontId="71" fillId="0" borderId="2" xfId="2" applyFont="1" applyFill="1" applyBorder="1" applyAlignment="1">
      <alignment horizontal="center" vertical="center"/>
    </xf>
    <xf numFmtId="0" fontId="71" fillId="0" borderId="30" xfId="2" applyFont="1" applyFill="1" applyBorder="1" applyAlignment="1">
      <alignment horizontal="center" vertical="center"/>
    </xf>
    <xf numFmtId="0" fontId="68" fillId="0" borderId="125" xfId="2" applyFont="1" applyFill="1" applyBorder="1" applyAlignment="1">
      <alignment horizontal="left" vertical="center" wrapText="1" shrinkToFit="1"/>
    </xf>
    <xf numFmtId="49" fontId="71" fillId="0" borderId="122" xfId="2" applyNumberFormat="1" applyFont="1" applyFill="1" applyBorder="1" applyAlignment="1">
      <alignment horizontal="left" vertical="center" wrapText="1" shrinkToFit="1"/>
    </xf>
    <xf numFmtId="49" fontId="71" fillId="0" borderId="138" xfId="2" applyNumberFormat="1" applyFont="1" applyFill="1" applyBorder="1" applyAlignment="1">
      <alignment horizontal="left" vertical="center" wrapText="1" shrinkToFit="1"/>
    </xf>
    <xf numFmtId="0" fontId="31" fillId="0" borderId="27" xfId="2" applyNumberFormat="1" applyFont="1" applyFill="1" applyBorder="1" applyAlignment="1">
      <alignment horizontal="center" vertical="center" wrapText="1"/>
    </xf>
    <xf numFmtId="0" fontId="31" fillId="0" borderId="51" xfId="2" applyNumberFormat="1" applyFont="1" applyFill="1" applyBorder="1" applyAlignment="1">
      <alignment horizontal="center" vertical="center" wrapText="1"/>
    </xf>
    <xf numFmtId="0" fontId="31" fillId="0" borderId="12" xfId="2" applyFont="1" applyFill="1" applyBorder="1" applyAlignment="1" applyProtection="1">
      <alignment horizontal="center"/>
    </xf>
    <xf numFmtId="0" fontId="31" fillId="0" borderId="13" xfId="2" applyFont="1" applyFill="1" applyBorder="1" applyAlignment="1" applyProtection="1">
      <alignment horizontal="center"/>
    </xf>
    <xf numFmtId="0" fontId="31" fillId="0" borderId="14" xfId="2" applyFont="1" applyFill="1" applyBorder="1" applyAlignment="1" applyProtection="1">
      <alignment horizontal="center"/>
    </xf>
    <xf numFmtId="0" fontId="37" fillId="0" borderId="71" xfId="2" applyFont="1" applyFill="1" applyBorder="1" applyAlignment="1">
      <alignment horizontal="center" vertical="center"/>
    </xf>
    <xf numFmtId="0" fontId="37" fillId="0" borderId="69" xfId="2" applyFont="1" applyFill="1" applyBorder="1" applyAlignment="1">
      <alignment horizontal="center" vertical="center"/>
    </xf>
    <xf numFmtId="0" fontId="71" fillId="0" borderId="69" xfId="2" applyFont="1" applyFill="1" applyBorder="1" applyAlignment="1">
      <alignment horizontal="center" vertical="center"/>
    </xf>
    <xf numFmtId="0" fontId="71" fillId="0" borderId="70" xfId="2" applyFont="1" applyFill="1" applyBorder="1" applyAlignment="1">
      <alignment horizontal="center" vertical="center"/>
    </xf>
    <xf numFmtId="0" fontId="31" fillId="0" borderId="4" xfId="2" applyNumberFormat="1" applyFont="1" applyFill="1" applyBorder="1" applyAlignment="1">
      <alignment horizontal="center" vertical="center" wrapText="1"/>
    </xf>
    <xf numFmtId="49" fontId="31" fillId="0" borderId="0" xfId="2" applyNumberFormat="1" applyFont="1" applyFill="1" applyBorder="1" applyAlignment="1">
      <alignment horizontal="left" vertical="center" wrapText="1"/>
    </xf>
    <xf numFmtId="0" fontId="33" fillId="0" borderId="0" xfId="2" applyFont="1" applyFill="1" applyBorder="1" applyAlignment="1">
      <alignment horizontal="left" vertical="center"/>
    </xf>
    <xf numFmtId="0" fontId="31" fillId="0" borderId="12" xfId="2" applyFont="1" applyFill="1" applyBorder="1" applyAlignment="1" applyProtection="1">
      <alignment horizontal="right" wrapText="1"/>
    </xf>
    <xf numFmtId="0" fontId="31" fillId="0" borderId="13" xfId="2" applyFont="1" applyFill="1" applyBorder="1" applyAlignment="1" applyProtection="1">
      <alignment horizontal="right" wrapText="1"/>
    </xf>
    <xf numFmtId="0" fontId="31" fillId="0" borderId="14" xfId="2" applyFont="1" applyFill="1" applyBorder="1" applyAlignment="1" applyProtection="1">
      <alignment horizontal="right" wrapText="1"/>
    </xf>
    <xf numFmtId="0" fontId="31" fillId="0" borderId="32" xfId="2" applyFont="1" applyFill="1" applyBorder="1" applyAlignment="1">
      <alignment horizontal="right" vertical="center" wrapText="1" shrinkToFit="1"/>
    </xf>
    <xf numFmtId="0" fontId="33" fillId="0" borderId="18" xfId="2" applyFont="1" applyFill="1" applyBorder="1" applyAlignment="1">
      <alignment vertical="center"/>
    </xf>
    <xf numFmtId="0" fontId="68" fillId="0" borderId="23" xfId="2" applyFont="1" applyFill="1" applyBorder="1" applyAlignment="1">
      <alignment horizontal="left" vertical="center" wrapText="1"/>
    </xf>
    <xf numFmtId="0" fontId="68" fillId="0" borderId="95" xfId="2" applyFont="1" applyFill="1" applyBorder="1" applyAlignment="1">
      <alignment horizontal="left" vertical="center" wrapText="1"/>
    </xf>
    <xf numFmtId="0" fontId="71" fillId="0" borderId="80" xfId="2" applyNumberFormat="1" applyFont="1" applyFill="1" applyBorder="1" applyAlignment="1">
      <alignment horizontal="left" vertical="center" wrapText="1" shrinkToFit="1"/>
    </xf>
    <xf numFmtId="0" fontId="71" fillId="0" borderId="2" xfId="2" applyNumberFormat="1" applyFont="1" applyFill="1" applyBorder="1" applyAlignment="1">
      <alignment horizontal="left" vertical="center" wrapText="1" shrinkToFit="1"/>
    </xf>
    <xf numFmtId="0" fontId="71" fillId="0" borderId="30" xfId="2" applyNumberFormat="1" applyFont="1" applyFill="1" applyBorder="1" applyAlignment="1">
      <alignment horizontal="left" vertical="center" wrapText="1" shrinkToFit="1"/>
    </xf>
    <xf numFmtId="0" fontId="37" fillId="0" borderId="0" xfId="2" applyFont="1" applyFill="1" applyBorder="1" applyAlignment="1">
      <alignment horizontal="center"/>
    </xf>
    <xf numFmtId="0" fontId="68" fillId="0" borderId="1" xfId="2" applyFont="1" applyFill="1" applyBorder="1" applyAlignment="1">
      <alignment horizontal="left" vertical="center" wrapText="1"/>
    </xf>
    <xf numFmtId="0" fontId="68" fillId="0" borderId="55" xfId="2" applyFont="1" applyFill="1" applyBorder="1" applyAlignment="1">
      <alignment horizontal="left" vertical="center" wrapText="1"/>
    </xf>
    <xf numFmtId="49" fontId="77" fillId="0" borderId="0" xfId="2" applyNumberFormat="1" applyFont="1" applyFill="1" applyBorder="1" applyAlignment="1">
      <alignment horizontal="left" vertical="justify"/>
    </xf>
    <xf numFmtId="0" fontId="33" fillId="0" borderId="0" xfId="2" applyFont="1" applyFill="1" applyAlignment="1"/>
    <xf numFmtId="49" fontId="31" fillId="0" borderId="20" xfId="2" applyNumberFormat="1" applyFont="1" applyFill="1" applyBorder="1" applyAlignment="1">
      <alignment horizontal="center" vertical="center" textRotation="90" wrapText="1"/>
    </xf>
    <xf numFmtId="49" fontId="31" fillId="0" borderId="8" xfId="2" applyNumberFormat="1" applyFont="1" applyFill="1" applyBorder="1" applyAlignment="1">
      <alignment horizontal="center" vertical="center" textRotation="90" wrapText="1"/>
    </xf>
    <xf numFmtId="49" fontId="31" fillId="0" borderId="289" xfId="2" applyNumberFormat="1" applyFont="1" applyFill="1" applyBorder="1" applyAlignment="1">
      <alignment horizontal="center" vertical="center" textRotation="90" wrapText="1"/>
    </xf>
    <xf numFmtId="0" fontId="31" fillId="0" borderId="5" xfId="2" applyNumberFormat="1" applyFont="1" applyFill="1" applyBorder="1" applyAlignment="1">
      <alignment horizontal="center" vertical="center" wrapText="1"/>
    </xf>
    <xf numFmtId="0" fontId="31" fillId="0" borderId="6" xfId="2" applyNumberFormat="1" applyFont="1" applyFill="1" applyBorder="1" applyAlignment="1">
      <alignment horizontal="center" vertical="center"/>
    </xf>
    <xf numFmtId="0" fontId="31" fillId="0" borderId="9" xfId="2" applyNumberFormat="1" applyFont="1" applyFill="1" applyBorder="1" applyAlignment="1">
      <alignment horizontal="center" vertical="center"/>
    </xf>
    <xf numFmtId="0" fontId="31" fillId="0" borderId="10" xfId="2" applyNumberFormat="1" applyFont="1" applyFill="1" applyBorder="1" applyAlignment="1">
      <alignment horizontal="center" vertical="center"/>
    </xf>
    <xf numFmtId="0" fontId="31" fillId="0" borderId="15" xfId="2" applyNumberFormat="1" applyFont="1" applyFill="1" applyBorder="1" applyAlignment="1">
      <alignment horizontal="center" vertical="center"/>
    </xf>
    <xf numFmtId="0" fontId="31" fillId="0" borderId="16" xfId="2" applyNumberFormat="1" applyFont="1" applyFill="1" applyBorder="1" applyAlignment="1">
      <alignment horizontal="center" vertical="center"/>
    </xf>
    <xf numFmtId="0" fontId="37" fillId="0" borderId="4" xfId="2" applyFont="1" applyFill="1" applyBorder="1" applyAlignment="1">
      <alignment horizontal="center" vertical="center" wrapText="1"/>
    </xf>
    <xf numFmtId="0" fontId="71" fillId="0" borderId="298" xfId="2" applyFont="1" applyFill="1" applyBorder="1" applyAlignment="1">
      <alignment horizontal="center" vertical="center" wrapText="1"/>
    </xf>
    <xf numFmtId="0" fontId="37" fillId="0" borderId="0" xfId="2" applyFont="1" applyFill="1" applyBorder="1" applyAlignment="1">
      <alignment horizontal="center" vertical="center" wrapText="1"/>
    </xf>
    <xf numFmtId="0" fontId="71" fillId="0" borderId="296" xfId="2" applyFont="1" applyFill="1" applyBorder="1" applyAlignment="1">
      <alignment horizontal="center" vertical="center" wrapText="1"/>
    </xf>
    <xf numFmtId="0" fontId="37" fillId="0" borderId="292" xfId="2" applyFont="1" applyFill="1" applyBorder="1" applyAlignment="1">
      <alignment horizontal="center" vertical="center" wrapText="1"/>
    </xf>
    <xf numFmtId="0" fontId="71" fillId="0" borderId="294" xfId="2" applyFont="1" applyFill="1" applyBorder="1" applyAlignment="1">
      <alignment horizontal="center" vertical="center" wrapText="1"/>
    </xf>
    <xf numFmtId="49" fontId="31" fillId="0" borderId="24" xfId="2" applyNumberFormat="1" applyFont="1" applyFill="1" applyBorder="1" applyAlignment="1">
      <alignment horizontal="center" vertical="center" textRotation="90" wrapText="1"/>
    </xf>
    <xf numFmtId="49" fontId="31" fillId="0" borderId="28" xfId="2" applyNumberFormat="1" applyFont="1" applyFill="1" applyBorder="1" applyAlignment="1">
      <alignment horizontal="center" vertical="center" textRotation="90" wrapText="1"/>
    </xf>
    <xf numFmtId="49" fontId="31" fillId="0" borderId="288" xfId="2" applyNumberFormat="1" applyFont="1" applyFill="1" applyBorder="1" applyAlignment="1">
      <alignment horizontal="center" vertical="center" textRotation="90" wrapText="1"/>
    </xf>
    <xf numFmtId="0" fontId="31" fillId="0" borderId="4" xfId="2" applyNumberFormat="1" applyFont="1" applyFill="1" applyBorder="1" applyAlignment="1">
      <alignment horizontal="center" vertical="center"/>
    </xf>
    <xf numFmtId="0" fontId="31" fillId="0" borderId="0" xfId="2" applyNumberFormat="1" applyFont="1" applyFill="1" applyBorder="1" applyAlignment="1">
      <alignment horizontal="center" vertical="center"/>
    </xf>
    <xf numFmtId="0" fontId="31" fillId="0" borderId="1" xfId="2" applyNumberFormat="1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0" fontId="21" fillId="0" borderId="14" xfId="2" applyFont="1" applyFill="1" applyBorder="1" applyAlignment="1">
      <alignment horizontal="center" vertical="center"/>
    </xf>
    <xf numFmtId="49" fontId="31" fillId="0" borderId="5" xfId="2" applyNumberFormat="1" applyFont="1" applyFill="1" applyBorder="1" applyAlignment="1">
      <alignment horizontal="center" vertical="center" wrapText="1"/>
    </xf>
    <xf numFmtId="49" fontId="31" fillId="0" borderId="4" xfId="2" applyNumberFormat="1" applyFont="1" applyFill="1" applyBorder="1" applyAlignment="1">
      <alignment horizontal="center" vertical="center"/>
    </xf>
    <xf numFmtId="49" fontId="31" fillId="0" borderId="6" xfId="2" applyNumberFormat="1" applyFont="1" applyFill="1" applyBorder="1" applyAlignment="1">
      <alignment horizontal="center" vertical="center"/>
    </xf>
    <xf numFmtId="49" fontId="31" fillId="0" borderId="9" xfId="2" applyNumberFormat="1" applyFont="1" applyFill="1" applyBorder="1" applyAlignment="1">
      <alignment horizontal="center" vertical="center"/>
    </xf>
    <xf numFmtId="49" fontId="31" fillId="0" borderId="0" xfId="2" applyNumberFormat="1" applyFont="1" applyFill="1" applyBorder="1" applyAlignment="1">
      <alignment horizontal="center" vertical="center"/>
    </xf>
    <xf numFmtId="49" fontId="31" fillId="0" borderId="10" xfId="2" applyNumberFormat="1" applyFont="1" applyFill="1" applyBorder="1" applyAlignment="1">
      <alignment horizontal="center" vertical="center"/>
    </xf>
    <xf numFmtId="49" fontId="31" fillId="0" borderId="15" xfId="2" applyNumberFormat="1" applyFont="1" applyFill="1" applyBorder="1" applyAlignment="1">
      <alignment horizontal="center" vertical="center"/>
    </xf>
    <xf numFmtId="49" fontId="31" fillId="0" borderId="1" xfId="2" applyNumberFormat="1" applyFont="1" applyFill="1" applyBorder="1" applyAlignment="1">
      <alignment horizontal="center" vertical="center"/>
    </xf>
    <xf numFmtId="49" fontId="31" fillId="0" borderId="16" xfId="2" applyNumberFormat="1" applyFont="1" applyFill="1" applyBorder="1" applyAlignment="1">
      <alignment horizontal="center" vertical="center"/>
    </xf>
    <xf numFmtId="49" fontId="31" fillId="0" borderId="24" xfId="2" applyNumberFormat="1" applyFont="1" applyFill="1" applyBorder="1" applyAlignment="1">
      <alignment horizontal="center" vertical="center" textRotation="90"/>
    </xf>
    <xf numFmtId="49" fontId="31" fillId="0" borderId="28" xfId="2" applyNumberFormat="1" applyFont="1" applyFill="1" applyBorder="1" applyAlignment="1">
      <alignment horizontal="center" vertical="center" textRotation="90"/>
    </xf>
    <xf numFmtId="49" fontId="31" fillId="0" borderId="288" xfId="2" applyNumberFormat="1" applyFont="1" applyFill="1" applyBorder="1" applyAlignment="1">
      <alignment horizontal="center" vertical="center" textRotation="90"/>
    </xf>
    <xf numFmtId="0" fontId="37" fillId="0" borderId="59" xfId="2" applyFont="1" applyFill="1" applyBorder="1" applyAlignment="1">
      <alignment horizontal="center" vertical="center"/>
    </xf>
    <xf numFmtId="0" fontId="37" fillId="0" borderId="60" xfId="2" applyFont="1" applyFill="1" applyBorder="1" applyAlignment="1">
      <alignment horizontal="center" vertical="center"/>
    </xf>
    <xf numFmtId="0" fontId="71" fillId="0" borderId="60" xfId="2" applyFont="1" applyFill="1" applyBorder="1" applyAlignment="1">
      <alignment horizontal="center" vertical="center"/>
    </xf>
    <xf numFmtId="0" fontId="71" fillId="0" borderId="61" xfId="2" applyFont="1" applyFill="1" applyBorder="1" applyAlignment="1">
      <alignment horizontal="center" vertical="center"/>
    </xf>
    <xf numFmtId="0" fontId="68" fillId="0" borderId="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top"/>
    </xf>
    <xf numFmtId="0" fontId="31" fillId="0" borderId="92" xfId="2" applyFont="1" applyFill="1" applyBorder="1" applyAlignment="1">
      <alignment horizontal="center" vertical="top" wrapText="1"/>
    </xf>
    <xf numFmtId="0" fontId="31" fillId="0" borderId="81" xfId="2" applyFont="1" applyFill="1" applyBorder="1" applyAlignment="1">
      <alignment horizontal="center" vertical="top" wrapText="1"/>
    </xf>
    <xf numFmtId="0" fontId="31" fillId="0" borderId="93" xfId="2" applyFont="1" applyFill="1" applyBorder="1" applyAlignment="1">
      <alignment horizontal="center" vertical="top" wrapText="1"/>
    </xf>
    <xf numFmtId="0" fontId="31" fillId="0" borderId="12" xfId="2" applyFont="1" applyFill="1" applyBorder="1" applyAlignment="1">
      <alignment horizontal="right" vertical="center" shrinkToFit="1"/>
    </xf>
    <xf numFmtId="0" fontId="33" fillId="0" borderId="13" xfId="2" applyFont="1" applyFill="1" applyBorder="1" applyAlignment="1">
      <alignment vertical="center"/>
    </xf>
    <xf numFmtId="0" fontId="33" fillId="0" borderId="14" xfId="2" applyFont="1" applyFill="1" applyBorder="1" applyAlignment="1">
      <alignment vertical="center"/>
    </xf>
    <xf numFmtId="0" fontId="31" fillId="0" borderId="5" xfId="2" applyNumberFormat="1" applyFont="1" applyFill="1" applyBorder="1" applyAlignment="1">
      <alignment horizontal="center" vertical="center"/>
    </xf>
    <xf numFmtId="0" fontId="33" fillId="0" borderId="6" xfId="2" applyFont="1" applyFill="1" applyBorder="1" applyAlignment="1">
      <alignment horizontal="center" vertical="center"/>
    </xf>
    <xf numFmtId="0" fontId="33" fillId="0" borderId="10" xfId="2" applyFont="1" applyFill="1" applyBorder="1" applyAlignment="1">
      <alignment horizontal="center" vertical="center"/>
    </xf>
    <xf numFmtId="0" fontId="31" fillId="0" borderId="32" xfId="2" applyNumberFormat="1" applyFont="1" applyFill="1" applyBorder="1" applyAlignment="1">
      <alignment horizontal="center" vertical="center"/>
    </xf>
    <xf numFmtId="0" fontId="33" fillId="0" borderId="33" xfId="2" applyFont="1" applyFill="1" applyBorder="1" applyAlignment="1">
      <alignment horizontal="center" vertical="center"/>
    </xf>
    <xf numFmtId="0" fontId="31" fillId="0" borderId="4" xfId="2" applyFont="1" applyFill="1" applyBorder="1" applyAlignment="1">
      <alignment horizontal="left" vertical="top"/>
    </xf>
    <xf numFmtId="49" fontId="31" fillId="0" borderId="0" xfId="2" applyNumberFormat="1" applyFont="1" applyFill="1" applyBorder="1" applyAlignment="1">
      <alignment horizontal="left" vertical="center"/>
    </xf>
    <xf numFmtId="0" fontId="31" fillId="0" borderId="0" xfId="2" applyFont="1" applyFill="1" applyBorder="1" applyAlignment="1">
      <alignment horizontal="left" vertical="center"/>
    </xf>
    <xf numFmtId="0" fontId="31" fillId="0" borderId="4" xfId="2" applyFont="1" applyFill="1" applyBorder="1" applyAlignment="1">
      <alignment horizontal="center" vertical="center" textRotation="90"/>
    </xf>
    <xf numFmtId="0" fontId="31" fillId="0" borderId="0" xfId="2" applyFont="1" applyFill="1" applyBorder="1" applyAlignment="1">
      <alignment horizontal="center" vertical="center" textRotation="90"/>
    </xf>
    <xf numFmtId="49" fontId="68" fillId="2" borderId="167" xfId="2" applyNumberFormat="1" applyFont="1" applyFill="1" applyBorder="1" applyAlignment="1">
      <alignment horizontal="left" vertical="center" wrapText="1" shrinkToFit="1"/>
    </xf>
    <xf numFmtId="49" fontId="68" fillId="2" borderId="168" xfId="2" applyNumberFormat="1" applyFont="1" applyFill="1" applyBorder="1" applyAlignment="1">
      <alignment horizontal="left" vertical="center" wrapText="1" shrinkToFit="1"/>
    </xf>
    <xf numFmtId="0" fontId="68" fillId="0" borderId="40" xfId="2" applyFont="1" applyFill="1" applyBorder="1" applyAlignment="1">
      <alignment horizontal="left" vertical="center" wrapText="1"/>
    </xf>
    <xf numFmtId="0" fontId="68" fillId="0" borderId="247" xfId="2" applyFont="1" applyFill="1" applyBorder="1" applyAlignment="1">
      <alignment horizontal="left" vertical="center" wrapText="1"/>
    </xf>
    <xf numFmtId="0" fontId="68" fillId="0" borderId="80" xfId="2" applyNumberFormat="1" applyFont="1" applyFill="1" applyBorder="1" applyAlignment="1">
      <alignment horizontal="left" vertical="center" wrapText="1" shrinkToFit="1"/>
    </xf>
    <xf numFmtId="0" fontId="68" fillId="0" borderId="2" xfId="2" applyNumberFormat="1" applyFont="1" applyFill="1" applyBorder="1" applyAlignment="1">
      <alignment horizontal="left" vertical="center" wrapText="1" shrinkToFit="1"/>
    </xf>
    <xf numFmtId="0" fontId="68" fillId="0" borderId="30" xfId="2" applyNumberFormat="1" applyFont="1" applyFill="1" applyBorder="1" applyAlignment="1">
      <alignment horizontal="left" vertical="center" wrapText="1" shrinkToFit="1"/>
    </xf>
    <xf numFmtId="0" fontId="68" fillId="2" borderId="2" xfId="2" applyFont="1" applyFill="1" applyBorder="1" applyAlignment="1">
      <alignment horizontal="left" vertical="center" wrapText="1"/>
    </xf>
    <xf numFmtId="0" fontId="68" fillId="2" borderId="95" xfId="2" applyFont="1" applyFill="1" applyBorder="1" applyAlignment="1">
      <alignment horizontal="left" vertical="center" wrapText="1"/>
    </xf>
    <xf numFmtId="0" fontId="37" fillId="0" borderId="0" xfId="2" applyFont="1" applyFill="1" applyBorder="1" applyAlignment="1">
      <alignment horizontal="left" vertical="top" wrapText="1"/>
    </xf>
    <xf numFmtId="0" fontId="31" fillId="0" borderId="20" xfId="2" applyNumberFormat="1" applyFont="1" applyFill="1" applyBorder="1" applyAlignment="1">
      <alignment horizontal="center" vertical="center" textRotation="90"/>
    </xf>
    <xf numFmtId="0" fontId="31" fillId="0" borderId="8" xfId="2" applyNumberFormat="1" applyFont="1" applyFill="1" applyBorder="1" applyAlignment="1">
      <alignment horizontal="center" vertical="center" textRotation="90"/>
    </xf>
    <xf numFmtId="0" fontId="31" fillId="0" borderId="289" xfId="2" applyNumberFormat="1" applyFont="1" applyFill="1" applyBorder="1" applyAlignment="1">
      <alignment horizontal="center" vertical="center" textRotation="90"/>
    </xf>
    <xf numFmtId="0" fontId="68" fillId="0" borderId="271" xfId="2" applyFont="1" applyFill="1" applyBorder="1" applyAlignment="1">
      <alignment horizontal="left" vertical="center" wrapText="1" shrinkToFit="1"/>
    </xf>
    <xf numFmtId="0" fontId="68" fillId="0" borderId="96" xfId="2" applyFont="1" applyFill="1" applyBorder="1" applyAlignment="1">
      <alignment horizontal="left" vertical="center" wrapText="1" shrinkToFit="1"/>
    </xf>
    <xf numFmtId="0" fontId="68" fillId="0" borderId="156" xfId="2" applyFont="1" applyFill="1" applyBorder="1" applyAlignment="1">
      <alignment horizontal="left" vertical="center" wrapText="1" shrinkToFit="1"/>
    </xf>
    <xf numFmtId="49" fontId="68" fillId="2" borderId="80" xfId="2" applyNumberFormat="1" applyFont="1" applyFill="1" applyBorder="1" applyAlignment="1">
      <alignment horizontal="left" vertical="center" wrapText="1" shrinkToFit="1"/>
    </xf>
    <xf numFmtId="49" fontId="68" fillId="2" borderId="2" xfId="2" applyNumberFormat="1" applyFont="1" applyFill="1" applyBorder="1" applyAlignment="1">
      <alignment horizontal="left" vertical="center" wrapText="1" shrinkToFit="1"/>
    </xf>
    <xf numFmtId="0" fontId="31" fillId="0" borderId="23" xfId="2" applyNumberFormat="1" applyFont="1" applyFill="1" applyBorder="1" applyAlignment="1">
      <alignment horizontal="center" vertical="top"/>
    </xf>
    <xf numFmtId="0" fontId="31" fillId="0" borderId="2" xfId="2" applyNumberFormat="1" applyFont="1" applyFill="1" applyBorder="1" applyAlignment="1">
      <alignment horizontal="center" vertical="top"/>
    </xf>
    <xf numFmtId="0" fontId="31" fillId="0" borderId="21" xfId="2" applyNumberFormat="1" applyFont="1" applyFill="1" applyBorder="1" applyAlignment="1">
      <alignment horizontal="center" vertical="center" textRotation="90" wrapText="1"/>
    </xf>
    <xf numFmtId="0" fontId="31" fillId="0" borderId="25" xfId="2" applyNumberFormat="1" applyFont="1" applyFill="1" applyBorder="1" applyAlignment="1">
      <alignment horizontal="center" vertical="center" textRotation="90" wrapText="1"/>
    </xf>
    <xf numFmtId="0" fontId="31" fillId="0" borderId="287" xfId="2" applyNumberFormat="1" applyFont="1" applyFill="1" applyBorder="1" applyAlignment="1">
      <alignment horizontal="center" vertical="center" textRotation="90" wrapText="1"/>
    </xf>
    <xf numFmtId="0" fontId="37" fillId="0" borderId="297" xfId="2" applyNumberFormat="1" applyFont="1" applyFill="1" applyBorder="1" applyAlignment="1">
      <alignment horizontal="center" vertical="center" wrapText="1"/>
    </xf>
    <xf numFmtId="0" fontId="71" fillId="0" borderId="4" xfId="2" applyFont="1" applyFill="1" applyBorder="1" applyAlignment="1">
      <alignment horizontal="center" vertical="center"/>
    </xf>
    <xf numFmtId="0" fontId="71" fillId="0" borderId="295" xfId="2" applyFont="1" applyFill="1" applyBorder="1" applyAlignment="1">
      <alignment horizontal="center" vertical="center"/>
    </xf>
    <xf numFmtId="0" fontId="71" fillId="0" borderId="0" xfId="2" applyFont="1" applyFill="1" applyBorder="1" applyAlignment="1">
      <alignment horizontal="center" vertical="center"/>
    </xf>
    <xf numFmtId="0" fontId="71" fillId="0" borderId="293" xfId="2" applyFont="1" applyFill="1" applyBorder="1" applyAlignment="1">
      <alignment horizontal="center" vertical="center"/>
    </xf>
    <xf numFmtId="0" fontId="71" fillId="0" borderId="292" xfId="2" applyFont="1" applyFill="1" applyBorder="1" applyAlignment="1">
      <alignment horizontal="center" vertical="center"/>
    </xf>
    <xf numFmtId="0" fontId="31" fillId="0" borderId="0" xfId="2" applyNumberFormat="1" applyFont="1" applyFill="1" applyBorder="1" applyAlignment="1" applyProtection="1">
      <alignment horizontal="left" vertical="top" wrapText="1"/>
    </xf>
    <xf numFmtId="0" fontId="79" fillId="0" borderId="0" xfId="2" applyNumberFormat="1" applyFont="1" applyFill="1" applyBorder="1" applyAlignment="1">
      <alignment horizontal="left" vertical="top" wrapText="1"/>
    </xf>
    <xf numFmtId="0" fontId="31" fillId="0" borderId="0" xfId="2" applyNumberFormat="1" applyFont="1" applyFill="1" applyBorder="1" applyAlignment="1" applyProtection="1">
      <alignment horizontal="left" vertical="top"/>
    </xf>
    <xf numFmtId="0" fontId="31" fillId="0" borderId="59" xfId="2" applyFont="1" applyFill="1" applyBorder="1" applyAlignment="1">
      <alignment horizontal="center" vertical="center" wrapText="1"/>
    </xf>
    <xf numFmtId="0" fontId="33" fillId="0" borderId="60" xfId="2" applyFont="1" applyFill="1" applyBorder="1" applyAlignment="1">
      <alignment horizontal="center" vertical="center" wrapText="1"/>
    </xf>
    <xf numFmtId="0" fontId="70" fillId="0" borderId="9" xfId="2" applyFont="1" applyFill="1" applyBorder="1" applyAlignment="1">
      <alignment horizontal="center" vertical="center"/>
    </xf>
    <xf numFmtId="0" fontId="68" fillId="0" borderId="0" xfId="2" applyFont="1" applyFill="1" applyBorder="1" applyAlignment="1"/>
    <xf numFmtId="0" fontId="68" fillId="0" borderId="10" xfId="2" applyFont="1" applyFill="1" applyBorder="1" applyAlignment="1"/>
    <xf numFmtId="0" fontId="31" fillId="0" borderId="80" xfId="2" applyFont="1" applyFill="1" applyBorder="1" applyAlignment="1">
      <alignment horizontal="center" vertical="top" wrapText="1"/>
    </xf>
    <xf numFmtId="0" fontId="31" fillId="0" borderId="2" xfId="2" applyFont="1" applyFill="1" applyBorder="1" applyAlignment="1">
      <alignment horizontal="center" vertical="top" wrapText="1"/>
    </xf>
    <xf numFmtId="0" fontId="31" fillId="0" borderId="20" xfId="2" applyFont="1" applyFill="1" applyBorder="1" applyAlignment="1">
      <alignment horizontal="center" vertical="center" textRotation="90" wrapText="1"/>
    </xf>
    <xf numFmtId="0" fontId="31" fillId="0" borderId="31" xfId="2" applyFont="1" applyFill="1" applyBorder="1" applyAlignment="1">
      <alignment horizontal="center" vertical="center" textRotation="90" wrapText="1"/>
    </xf>
    <xf numFmtId="0" fontId="31" fillId="0" borderId="59" xfId="2" applyFont="1" applyFill="1" applyBorder="1" applyAlignment="1">
      <alignment horizontal="center" vertical="top" wrapText="1"/>
    </xf>
    <xf numFmtId="0" fontId="33" fillId="0" borderId="60" xfId="2" applyFont="1" applyFill="1" applyBorder="1" applyAlignment="1"/>
    <xf numFmtId="0" fontId="33" fillId="0" borderId="61" xfId="2" applyFont="1" applyFill="1" applyBorder="1" applyAlignment="1"/>
    <xf numFmtId="0" fontId="31" fillId="0" borderId="3" xfId="2" applyFont="1" applyFill="1" applyBorder="1" applyAlignment="1">
      <alignment horizontal="center" vertical="center" textRotation="90" wrapText="1"/>
    </xf>
    <xf numFmtId="0" fontId="31" fillId="0" borderId="3" xfId="2" applyFont="1" applyFill="1" applyBorder="1" applyAlignment="1">
      <alignment horizontal="center" vertical="center" textRotation="90"/>
    </xf>
    <xf numFmtId="0" fontId="31" fillId="0" borderId="8" xfId="2" applyFont="1" applyFill="1" applyBorder="1" applyAlignment="1">
      <alignment horizontal="center" vertical="center" textRotation="90"/>
    </xf>
    <xf numFmtId="0" fontId="31" fillId="0" borderId="289" xfId="2" applyFont="1" applyFill="1" applyBorder="1" applyAlignment="1">
      <alignment horizontal="center" vertical="center" textRotation="90"/>
    </xf>
    <xf numFmtId="0" fontId="37" fillId="0" borderId="5" xfId="2" applyFont="1" applyFill="1" applyBorder="1" applyAlignment="1" applyProtection="1">
      <alignment horizontal="right"/>
    </xf>
    <xf numFmtId="0" fontId="37" fillId="0" borderId="4" xfId="2" applyFont="1" applyFill="1" applyBorder="1" applyAlignment="1" applyProtection="1">
      <alignment horizontal="right"/>
    </xf>
    <xf numFmtId="0" fontId="37" fillId="0" borderId="6" xfId="2" applyFont="1" applyFill="1" applyBorder="1" applyAlignment="1" applyProtection="1">
      <alignment horizontal="right"/>
    </xf>
    <xf numFmtId="0" fontId="68" fillId="0" borderId="135" xfId="2" applyFont="1" applyFill="1" applyBorder="1" applyAlignment="1">
      <alignment horizontal="left" vertical="justify" wrapText="1" shrinkToFit="1"/>
    </xf>
    <xf numFmtId="0" fontId="68" fillId="0" borderId="136" xfId="2" applyFont="1" applyFill="1" applyBorder="1" applyAlignment="1">
      <alignment horizontal="left" vertical="justify" wrapText="1" shrinkToFit="1"/>
    </xf>
    <xf numFmtId="0" fontId="68" fillId="0" borderId="137" xfId="2" applyFont="1" applyFill="1" applyBorder="1" applyAlignment="1">
      <alignment horizontal="left" vertical="justify" wrapText="1" shrinkToFit="1"/>
    </xf>
    <xf numFmtId="49" fontId="68" fillId="0" borderId="122" xfId="2" applyNumberFormat="1" applyFont="1" applyFill="1" applyBorder="1" applyAlignment="1">
      <alignment horizontal="left" vertical="center" wrapText="1"/>
    </xf>
    <xf numFmtId="49" fontId="68" fillId="0" borderId="138" xfId="2" applyNumberFormat="1" applyFont="1" applyFill="1" applyBorder="1" applyAlignment="1">
      <alignment horizontal="left" vertical="center" wrapText="1"/>
    </xf>
    <xf numFmtId="0" fontId="31" fillId="0" borderId="284" xfId="2" applyNumberFormat="1" applyFont="1" applyFill="1" applyBorder="1" applyAlignment="1">
      <alignment horizontal="center" vertical="center" wrapText="1"/>
    </xf>
    <xf numFmtId="0" fontId="33" fillId="0" borderId="89" xfId="2" applyFont="1" applyFill="1" applyBorder="1" applyAlignment="1">
      <alignment horizontal="center" vertical="center"/>
    </xf>
    <xf numFmtId="0" fontId="31" fillId="0" borderId="12" xfId="2" applyFont="1" applyFill="1" applyBorder="1" applyAlignment="1" applyProtection="1">
      <alignment horizontal="center" vertical="center" wrapText="1"/>
    </xf>
    <xf numFmtId="0" fontId="31" fillId="0" borderId="13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 applyProtection="1">
      <alignment horizontal="center" vertical="center" wrapText="1"/>
    </xf>
    <xf numFmtId="0" fontId="31" fillId="0" borderId="89" xfId="2" applyFont="1" applyFill="1" applyBorder="1" applyAlignment="1">
      <alignment horizontal="center" vertical="center" wrapText="1"/>
    </xf>
    <xf numFmtId="0" fontId="33" fillId="0" borderId="285" xfId="2" applyFont="1" applyFill="1" applyBorder="1" applyAlignment="1">
      <alignment horizontal="center" vertical="center" wrapText="1"/>
    </xf>
    <xf numFmtId="0" fontId="37" fillId="0" borderId="12" xfId="2" applyFont="1" applyFill="1" applyBorder="1" applyAlignment="1">
      <alignment horizontal="center" vertical="center"/>
    </xf>
    <xf numFmtId="0" fontId="37" fillId="0" borderId="13" xfId="2" applyFont="1" applyFill="1" applyBorder="1" applyAlignment="1">
      <alignment horizontal="center" vertical="center"/>
    </xf>
    <xf numFmtId="0" fontId="37" fillId="0" borderId="14" xfId="2" applyFont="1" applyFill="1" applyBorder="1" applyAlignment="1">
      <alignment horizontal="center" vertical="center"/>
    </xf>
    <xf numFmtId="0" fontId="31" fillId="0" borderId="13" xfId="2" applyFont="1" applyFill="1" applyBorder="1" applyAlignment="1" applyProtection="1">
      <alignment horizontal="right"/>
    </xf>
    <xf numFmtId="0" fontId="31" fillId="0" borderId="14" xfId="2" applyFont="1" applyFill="1" applyBorder="1" applyAlignment="1" applyProtection="1">
      <alignment horizontal="right"/>
    </xf>
    <xf numFmtId="49" fontId="68" fillId="2" borderId="122" xfId="2" applyNumberFormat="1" applyFont="1" applyFill="1" applyBorder="1" applyAlignment="1">
      <alignment horizontal="left" vertical="center" wrapText="1"/>
    </xf>
    <xf numFmtId="49" fontId="68" fillId="2" borderId="138" xfId="2" applyNumberFormat="1" applyFont="1" applyFill="1" applyBorder="1" applyAlignment="1">
      <alignment horizontal="left" vertical="center" wrapText="1"/>
    </xf>
    <xf numFmtId="0" fontId="37" fillId="0" borderId="49" xfId="2" applyFont="1" applyFill="1" applyBorder="1" applyAlignment="1" applyProtection="1">
      <alignment horizontal="center" vertical="center" wrapText="1"/>
    </xf>
    <xf numFmtId="0" fontId="37" fillId="0" borderId="13" xfId="2" applyFont="1" applyFill="1" applyBorder="1" applyAlignment="1" applyProtection="1">
      <alignment horizontal="center" vertical="center" wrapText="1"/>
    </xf>
    <xf numFmtId="0" fontId="37" fillId="0" borderId="14" xfId="2" applyFont="1" applyFill="1" applyBorder="1" applyAlignment="1" applyProtection="1">
      <alignment horizontal="center" vertical="center" wrapText="1"/>
    </xf>
    <xf numFmtId="0" fontId="37" fillId="0" borderId="92" xfId="2" applyFont="1" applyFill="1" applyBorder="1" applyAlignment="1">
      <alignment horizontal="right" vertical="center"/>
    </xf>
    <xf numFmtId="0" fontId="37" fillId="0" borderId="81" xfId="2" applyFont="1" applyFill="1" applyBorder="1" applyAlignment="1">
      <alignment horizontal="right" vertical="center"/>
    </xf>
    <xf numFmtId="0" fontId="19" fillId="0" borderId="0" xfId="2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 vertical="top" wrapText="1"/>
    </xf>
    <xf numFmtId="0" fontId="19" fillId="0" borderId="0" xfId="2" applyFont="1" applyFill="1" applyAlignment="1">
      <alignment horizontal="center" vertical="center"/>
    </xf>
    <xf numFmtId="0" fontId="70" fillId="0" borderId="0" xfId="2" applyFont="1" applyFill="1" applyBorder="1" applyAlignment="1">
      <alignment horizontal="left" vertical="center" wrapText="1"/>
    </xf>
    <xf numFmtId="0" fontId="31" fillId="0" borderId="0" xfId="2" applyFont="1" applyFill="1" applyAlignment="1">
      <alignment horizontal="center" vertical="center"/>
    </xf>
    <xf numFmtId="0" fontId="37" fillId="0" borderId="1" xfId="2" applyFont="1" applyFill="1" applyBorder="1" applyAlignment="1">
      <alignment horizontal="center" vertical="center" wrapText="1"/>
    </xf>
    <xf numFmtId="0" fontId="71" fillId="0" borderId="1" xfId="2" applyFont="1" applyFill="1" applyBorder="1" applyAlignment="1">
      <alignment vertical="center"/>
    </xf>
    <xf numFmtId="0" fontId="31" fillId="0" borderId="23" xfId="2" applyFont="1" applyFill="1" applyBorder="1" applyAlignment="1">
      <alignment horizontal="center" vertical="center"/>
    </xf>
    <xf numFmtId="0" fontId="31" fillId="0" borderId="2" xfId="2" applyFont="1" applyFill="1" applyBorder="1" applyAlignment="1">
      <alignment horizontal="center" vertical="center"/>
    </xf>
    <xf numFmtId="0" fontId="31" fillId="0" borderId="22" xfId="2" applyNumberFormat="1" applyFont="1" applyFill="1" applyBorder="1" applyAlignment="1">
      <alignment horizontal="center" vertical="center" textRotation="90"/>
    </xf>
    <xf numFmtId="0" fontId="31" fillId="0" borderId="26" xfId="2" applyNumberFormat="1" applyFont="1" applyFill="1" applyBorder="1" applyAlignment="1">
      <alignment horizontal="center" vertical="center" textRotation="90"/>
    </xf>
    <xf numFmtId="0" fontId="31" fillId="0" borderId="291" xfId="2" applyNumberFormat="1" applyFont="1" applyFill="1" applyBorder="1" applyAlignment="1">
      <alignment horizontal="center" vertical="center" textRotation="90"/>
    </xf>
    <xf numFmtId="0" fontId="68" fillId="0" borderId="143" xfId="2" applyFont="1" applyFill="1" applyBorder="1" applyAlignment="1">
      <alignment horizontal="left" vertical="center" wrapText="1" shrinkToFit="1"/>
    </xf>
    <xf numFmtId="49" fontId="31" fillId="0" borderId="21" xfId="2" applyNumberFormat="1" applyFont="1" applyFill="1" applyBorder="1" applyAlignment="1">
      <alignment horizontal="center" vertical="center" textRotation="90" wrapText="1"/>
    </xf>
    <xf numFmtId="49" fontId="31" fillId="0" borderId="25" xfId="2" applyNumberFormat="1" applyFont="1" applyFill="1" applyBorder="1" applyAlignment="1">
      <alignment horizontal="center" vertical="center" textRotation="90" wrapText="1"/>
    </xf>
    <xf numFmtId="49" fontId="31" fillId="0" borderId="287" xfId="2" applyNumberFormat="1" applyFont="1" applyFill="1" applyBorder="1" applyAlignment="1">
      <alignment horizontal="center" vertical="center" textRotation="90" wrapText="1"/>
    </xf>
    <xf numFmtId="0" fontId="33" fillId="0" borderId="0" xfId="2" applyFont="1" applyFill="1" applyBorder="1" applyAlignment="1">
      <alignment horizontal="left" wrapText="1"/>
    </xf>
    <xf numFmtId="0" fontId="31" fillId="0" borderId="0" xfId="2" applyNumberFormat="1" applyFont="1" applyFill="1" applyBorder="1" applyAlignment="1">
      <alignment horizontal="left" vertical="center"/>
    </xf>
    <xf numFmtId="0" fontId="71" fillId="0" borderId="0" xfId="2" applyFont="1" applyFill="1" applyBorder="1" applyAlignment="1">
      <alignment horizontal="center" wrapText="1"/>
    </xf>
    <xf numFmtId="0" fontId="71" fillId="0" borderId="1" xfId="2" applyFont="1" applyFill="1" applyBorder="1" applyAlignment="1">
      <alignment horizontal="center" wrapText="1"/>
    </xf>
    <xf numFmtId="0" fontId="31" fillId="0" borderId="7" xfId="2" applyNumberFormat="1" applyFont="1" applyFill="1" applyBorder="1" applyAlignment="1">
      <alignment horizontal="center" vertical="center" textRotation="90" wrapText="1"/>
    </xf>
    <xf numFmtId="0" fontId="31" fillId="0" borderId="11" xfId="2" applyNumberFormat="1" applyFont="1" applyFill="1" applyBorder="1" applyAlignment="1">
      <alignment horizontal="center" vertical="center" textRotation="90" wrapText="1"/>
    </xf>
    <xf numFmtId="0" fontId="31" fillId="0" borderId="290" xfId="2" applyNumberFormat="1" applyFont="1" applyFill="1" applyBorder="1" applyAlignment="1">
      <alignment horizontal="center" vertical="center" textRotation="90" wrapText="1"/>
    </xf>
    <xf numFmtId="0" fontId="31" fillId="0" borderId="75" xfId="2" applyFont="1" applyFill="1" applyBorder="1" applyAlignment="1">
      <alignment horizontal="center" vertical="center"/>
    </xf>
    <xf numFmtId="0" fontId="31" fillId="0" borderId="60" xfId="2" applyFont="1" applyFill="1" applyBorder="1" applyAlignment="1">
      <alignment horizontal="center" vertical="center"/>
    </xf>
    <xf numFmtId="0" fontId="31" fillId="0" borderId="61" xfId="2" applyFont="1" applyFill="1" applyBorder="1" applyAlignment="1">
      <alignment horizontal="center" vertical="center"/>
    </xf>
    <xf numFmtId="0" fontId="70" fillId="0" borderId="1" xfId="2" applyNumberFormat="1" applyFont="1" applyFill="1" applyBorder="1" applyAlignment="1">
      <alignment horizontal="left" wrapText="1"/>
    </xf>
    <xf numFmtId="0" fontId="70" fillId="0" borderId="2" xfId="2" applyFont="1" applyFill="1" applyBorder="1" applyAlignment="1">
      <alignment horizontal="left"/>
    </xf>
    <xf numFmtId="0" fontId="31" fillId="0" borderId="5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31" fillId="0" borderId="6" xfId="2" applyFont="1" applyFill="1" applyBorder="1" applyAlignment="1">
      <alignment horizontal="center" vertical="center" wrapText="1"/>
    </xf>
    <xf numFmtId="0" fontId="70" fillId="0" borderId="75" xfId="2" applyFont="1" applyFill="1" applyBorder="1" applyAlignment="1">
      <alignment horizontal="left" vertical="center"/>
    </xf>
    <xf numFmtId="0" fontId="70" fillId="0" borderId="60" xfId="2" applyFont="1" applyFill="1" applyBorder="1" applyAlignment="1">
      <alignment horizontal="left" vertical="center"/>
    </xf>
    <xf numFmtId="0" fontId="70" fillId="0" borderId="61" xfId="2" applyFont="1" applyFill="1" applyBorder="1" applyAlignment="1">
      <alignment horizontal="left" vertical="center"/>
    </xf>
    <xf numFmtId="0" fontId="37" fillId="0" borderId="12" xfId="2" applyFont="1" applyFill="1" applyBorder="1" applyAlignment="1" applyProtection="1">
      <alignment horizontal="center" vertical="center"/>
    </xf>
    <xf numFmtId="0" fontId="37" fillId="0" borderId="13" xfId="2" applyFont="1" applyFill="1" applyBorder="1" applyAlignment="1" applyProtection="1">
      <alignment horizontal="center" vertical="center"/>
    </xf>
    <xf numFmtId="0" fontId="37" fillId="0" borderId="14" xfId="2" applyFont="1" applyFill="1" applyBorder="1" applyAlignment="1" applyProtection="1">
      <alignment horizontal="center" vertical="center"/>
    </xf>
    <xf numFmtId="0" fontId="70" fillId="0" borderId="1" xfId="2" applyNumberFormat="1" applyFont="1" applyFill="1" applyBorder="1" applyAlignment="1">
      <alignment horizontal="left" vertical="center" wrapText="1" shrinkToFit="1"/>
    </xf>
    <xf numFmtId="0" fontId="70" fillId="0" borderId="1" xfId="2" applyFont="1" applyFill="1" applyBorder="1" applyAlignment="1">
      <alignment horizontal="left" vertical="center" shrinkToFit="1"/>
    </xf>
    <xf numFmtId="0" fontId="70" fillId="0" borderId="16" xfId="2" applyFont="1" applyFill="1" applyBorder="1" applyAlignment="1">
      <alignment horizontal="left" vertical="center" shrinkToFit="1"/>
    </xf>
    <xf numFmtId="0" fontId="37" fillId="0" borderId="5" xfId="2" applyFont="1" applyFill="1" applyBorder="1" applyAlignment="1" applyProtection="1">
      <alignment horizontal="center" vertical="center" wrapText="1"/>
    </xf>
    <xf numFmtId="0" fontId="37" fillId="0" borderId="4" xfId="2" applyFont="1" applyFill="1" applyBorder="1" applyAlignment="1" applyProtection="1">
      <alignment horizontal="center" vertical="center" wrapText="1"/>
    </xf>
    <xf numFmtId="49" fontId="21" fillId="0" borderId="302" xfId="2" applyNumberFormat="1" applyFont="1" applyBorder="1" applyAlignment="1">
      <alignment horizontal="center" vertical="center" wrapText="1"/>
    </xf>
    <xf numFmtId="49" fontId="21" fillId="0" borderId="86" xfId="2" applyNumberFormat="1" applyFont="1" applyBorder="1" applyAlignment="1">
      <alignment horizontal="center" vertical="center" wrapText="1"/>
    </xf>
    <xf numFmtId="49" fontId="21" fillId="0" borderId="307" xfId="2" applyNumberFormat="1" applyFont="1" applyBorder="1" applyAlignment="1">
      <alignment horizontal="center" vertical="center" wrapText="1"/>
    </xf>
    <xf numFmtId="49" fontId="21" fillId="0" borderId="305" xfId="2" applyNumberFormat="1" applyFont="1" applyBorder="1" applyAlignment="1">
      <alignment horizontal="center" vertical="center" wrapText="1"/>
    </xf>
    <xf numFmtId="49" fontId="21" fillId="0" borderId="303" xfId="2" applyNumberFormat="1" applyFont="1" applyBorder="1" applyAlignment="1">
      <alignment horizontal="center" vertical="center" wrapText="1"/>
    </xf>
    <xf numFmtId="0" fontId="8" fillId="0" borderId="302" xfId="2" applyFont="1" applyBorder="1" applyAlignment="1">
      <alignment horizontal="left" vertical="center" wrapText="1"/>
    </xf>
    <xf numFmtId="0" fontId="8" fillId="0" borderId="86" xfId="2" applyFont="1" applyBorder="1" applyAlignment="1">
      <alignment horizontal="left" vertical="center" wrapText="1"/>
    </xf>
    <xf numFmtId="0" fontId="8" fillId="0" borderId="299" xfId="2" applyFont="1" applyBorder="1" applyAlignment="1">
      <alignment horizontal="left" vertical="center" wrapText="1"/>
    </xf>
    <xf numFmtId="49" fontId="82" fillId="0" borderId="0" xfId="2" applyNumberFormat="1" applyFont="1" applyFill="1" applyBorder="1" applyAlignment="1">
      <alignment horizontal="right" vertical="justify"/>
    </xf>
    <xf numFmtId="49" fontId="2" fillId="0" borderId="0" xfId="2" applyNumberFormat="1" applyFont="1" applyBorder="1" applyAlignment="1">
      <alignment horizontal="left" vertical="center"/>
    </xf>
    <xf numFmtId="0" fontId="4" fillId="0" borderId="2" xfId="2" applyNumberFormat="1" applyFont="1" applyBorder="1" applyAlignment="1">
      <alignment horizontal="left" wrapText="1"/>
    </xf>
    <xf numFmtId="49" fontId="2" fillId="0" borderId="0" xfId="2" applyNumberFormat="1" applyFont="1" applyFill="1" applyBorder="1" applyAlignment="1">
      <alignment horizontal="left" vertical="center" wrapText="1"/>
    </xf>
    <xf numFmtId="0" fontId="8" fillId="0" borderId="308" xfId="2" applyFont="1" applyBorder="1" applyAlignment="1">
      <alignment horizontal="center" vertical="center" wrapText="1"/>
    </xf>
    <xf numFmtId="0" fontId="26" fillId="0" borderId="306" xfId="2" applyFont="1" applyBorder="1" applyAlignment="1">
      <alignment horizontal="center" vertical="center" wrapText="1"/>
    </xf>
    <xf numFmtId="0" fontId="26" fillId="0" borderId="304" xfId="2" applyFont="1" applyBorder="1" applyAlignment="1">
      <alignment horizontal="center" vertical="center" wrapText="1"/>
    </xf>
    <xf numFmtId="0" fontId="8" fillId="0" borderId="307" xfId="2" applyFont="1" applyBorder="1" applyAlignment="1">
      <alignment horizontal="center" vertical="center" wrapText="1"/>
    </xf>
    <xf numFmtId="0" fontId="26" fillId="0" borderId="305" xfId="2" applyFont="1" applyBorder="1" applyAlignment="1">
      <alignment horizontal="center" vertical="center" wrapText="1"/>
    </xf>
    <xf numFmtId="0" fontId="26" fillId="0" borderId="303" xfId="2" applyFont="1" applyBorder="1" applyAlignment="1">
      <alignment horizontal="center" vertical="center" wrapText="1"/>
    </xf>
    <xf numFmtId="49" fontId="15" fillId="0" borderId="326" xfId="2" applyNumberFormat="1" applyFont="1" applyBorder="1" applyAlignment="1">
      <alignment horizontal="left" vertical="center" wrapText="1"/>
    </xf>
    <xf numFmtId="49" fontId="15" fillId="0" borderId="325" xfId="2" applyNumberFormat="1" applyFont="1" applyBorder="1" applyAlignment="1">
      <alignment horizontal="left" vertical="center" wrapText="1"/>
    </xf>
    <xf numFmtId="49" fontId="15" fillId="0" borderId="324" xfId="2" applyNumberFormat="1" applyFont="1" applyBorder="1" applyAlignment="1">
      <alignment horizontal="left" vertical="center" wrapText="1"/>
    </xf>
    <xf numFmtId="0" fontId="15" fillId="0" borderId="1" xfId="2" applyNumberFormat="1" applyFont="1" applyBorder="1" applyAlignment="1">
      <alignment horizontal="left" vertical="center" wrapText="1" shrinkToFit="1"/>
    </xf>
    <xf numFmtId="0" fontId="14" fillId="0" borderId="1" xfId="2" applyFont="1" applyBorder="1" applyAlignment="1">
      <alignment horizontal="left" vertical="center" shrinkToFit="1"/>
    </xf>
    <xf numFmtId="0" fontId="14" fillId="0" borderId="16" xfId="2" applyFont="1" applyBorder="1" applyAlignment="1">
      <alignment horizontal="left" vertical="center" shrinkToFit="1"/>
    </xf>
    <xf numFmtId="0" fontId="29" fillId="0" borderId="0" xfId="2" applyFont="1" applyFill="1" applyBorder="1" applyAlignment="1">
      <alignment horizontal="left"/>
    </xf>
    <xf numFmtId="49" fontId="9" fillId="0" borderId="0" xfId="2" applyNumberFormat="1" applyFont="1" applyBorder="1" applyAlignment="1">
      <alignment horizontal="left"/>
    </xf>
    <xf numFmtId="49" fontId="40" fillId="0" borderId="0" xfId="2" applyNumberFormat="1" applyFont="1" applyBorder="1" applyAlignment="1">
      <alignment horizontal="left"/>
    </xf>
    <xf numFmtId="0" fontId="20" fillId="0" borderId="80" xfId="2" applyFont="1" applyFill="1" applyBorder="1" applyAlignment="1">
      <alignment horizontal="right" vertical="center"/>
    </xf>
    <xf numFmtId="0" fontId="20" fillId="0" borderId="2" xfId="2" applyFont="1" applyFill="1" applyBorder="1" applyAlignment="1">
      <alignment horizontal="right" vertical="center"/>
    </xf>
    <xf numFmtId="0" fontId="20" fillId="0" borderId="30" xfId="2" applyFont="1" applyFill="1" applyBorder="1" applyAlignment="1">
      <alignment horizontal="right" vertical="center"/>
    </xf>
    <xf numFmtId="0" fontId="15" fillId="0" borderId="1" xfId="2" applyNumberFormat="1" applyFont="1" applyFill="1" applyBorder="1" applyAlignment="1">
      <alignment horizontal="left" vertical="center" wrapText="1" shrinkToFit="1"/>
    </xf>
    <xf numFmtId="0" fontId="14" fillId="0" borderId="1" xfId="2" applyFont="1" applyFill="1" applyBorder="1" applyAlignment="1">
      <alignment horizontal="left" vertical="center" shrinkToFit="1"/>
    </xf>
    <xf numFmtId="0" fontId="14" fillId="0" borderId="16" xfId="2" applyFont="1" applyFill="1" applyBorder="1" applyAlignment="1">
      <alignment horizontal="left" vertical="center" shrinkToFit="1"/>
    </xf>
    <xf numFmtId="0" fontId="20" fillId="0" borderId="12" xfId="2" applyFont="1" applyBorder="1" applyAlignment="1">
      <alignment horizontal="center" vertical="center"/>
    </xf>
    <xf numFmtId="0" fontId="20" fillId="0" borderId="13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15" fillId="0" borderId="2" xfId="2" applyFont="1" applyBorder="1" applyAlignment="1">
      <alignment horizontal="left" vertical="center" wrapText="1"/>
    </xf>
    <xf numFmtId="0" fontId="15" fillId="0" borderId="95" xfId="2" applyFont="1" applyBorder="1" applyAlignment="1">
      <alignment horizontal="left" vertical="center" wrapText="1"/>
    </xf>
    <xf numFmtId="0" fontId="41" fillId="0" borderId="0" xfId="2" applyFont="1" applyFill="1" applyBorder="1" applyAlignment="1">
      <alignment horizontal="center" vertical="center"/>
    </xf>
    <xf numFmtId="0" fontId="15" fillId="0" borderId="363" xfId="2" applyFont="1" applyBorder="1" applyAlignment="1">
      <alignment horizontal="left" vertical="center" wrapText="1" shrinkToFit="1"/>
    </xf>
    <xf numFmtId="0" fontId="15" fillId="0" borderId="325" xfId="2" applyFont="1" applyBorder="1" applyAlignment="1">
      <alignment horizontal="left" vertical="center" wrapText="1" shrinkToFit="1"/>
    </xf>
    <xf numFmtId="0" fontId="15" fillId="0" borderId="362" xfId="2" applyFont="1" applyBorder="1" applyAlignment="1">
      <alignment horizontal="left" vertical="center" wrapText="1" shrinkToFit="1"/>
    </xf>
    <xf numFmtId="49" fontId="31" fillId="0" borderId="0" xfId="2" applyNumberFormat="1" applyFont="1" applyBorder="1" applyAlignment="1">
      <alignment horizontal="left" vertical="center" wrapText="1"/>
    </xf>
    <xf numFmtId="0" fontId="2" fillId="0" borderId="80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49" fontId="15" fillId="2" borderId="361" xfId="2" applyNumberFormat="1" applyFont="1" applyFill="1" applyBorder="1" applyAlignment="1">
      <alignment horizontal="left" vertical="center" wrapText="1" shrinkToFit="1"/>
    </xf>
    <xf numFmtId="49" fontId="15" fillId="2" borderId="325" xfId="2" applyNumberFormat="1" applyFont="1" applyFill="1" applyBorder="1" applyAlignment="1">
      <alignment horizontal="left" vertical="center" wrapText="1" shrinkToFit="1"/>
    </xf>
    <xf numFmtId="49" fontId="15" fillId="2" borderId="353" xfId="2" applyNumberFormat="1" applyFont="1" applyFill="1" applyBorder="1" applyAlignment="1">
      <alignment horizontal="left" vertical="center" wrapText="1" shrinkToFit="1"/>
    </xf>
    <xf numFmtId="0" fontId="15" fillId="0" borderId="358" xfId="2" applyFont="1" applyBorder="1" applyAlignment="1">
      <alignment horizontal="left" vertical="center" wrapText="1" shrinkToFit="1"/>
    </xf>
    <xf numFmtId="0" fontId="15" fillId="0" borderId="356" xfId="2" applyFont="1" applyBorder="1" applyAlignment="1">
      <alignment horizontal="left" vertical="center" wrapText="1" shrinkToFit="1"/>
    </xf>
    <xf numFmtId="0" fontId="15" fillId="0" borderId="355" xfId="2" applyFont="1" applyBorder="1" applyAlignment="1">
      <alignment horizontal="left" vertical="center" wrapText="1" shrinkToFit="1"/>
    </xf>
    <xf numFmtId="49" fontId="15" fillId="0" borderId="357" xfId="2" applyNumberFormat="1" applyFont="1" applyBorder="1" applyAlignment="1">
      <alignment horizontal="left" vertical="center" wrapText="1" shrinkToFit="1"/>
    </xf>
    <xf numFmtId="49" fontId="15" fillId="0" borderId="356" xfId="2" applyNumberFormat="1" applyFont="1" applyBorder="1" applyAlignment="1">
      <alignment horizontal="left" vertical="center" wrapText="1" shrinkToFit="1"/>
    </xf>
    <xf numFmtId="49" fontId="15" fillId="0" borderId="355" xfId="2" applyNumberFormat="1" applyFont="1" applyBorder="1" applyAlignment="1">
      <alignment horizontal="left" vertical="center" wrapText="1" shrinkToFit="1"/>
    </xf>
    <xf numFmtId="0" fontId="15" fillId="2" borderId="347" xfId="2" applyFont="1" applyFill="1" applyBorder="1" applyAlignment="1">
      <alignment horizontal="left" vertical="center" wrapText="1" shrinkToFit="1"/>
    </xf>
    <xf numFmtId="0" fontId="15" fillId="2" borderId="348" xfId="2" applyFont="1" applyFill="1" applyBorder="1" applyAlignment="1">
      <alignment horizontal="left" vertical="center" wrapText="1" shrinkToFit="1"/>
    </xf>
    <xf numFmtId="0" fontId="15" fillId="2" borderId="345" xfId="2" applyFont="1" applyFill="1" applyBorder="1" applyAlignment="1">
      <alignment horizontal="left" vertical="center" wrapText="1" shrinkToFit="1"/>
    </xf>
    <xf numFmtId="49" fontId="15" fillId="0" borderId="352" xfId="2" applyNumberFormat="1" applyFont="1" applyBorder="1" applyAlignment="1">
      <alignment horizontal="left" vertical="center" wrapText="1"/>
    </xf>
    <xf numFmtId="49" fontId="15" fillId="0" borderId="348" xfId="2" applyNumberFormat="1" applyFont="1" applyBorder="1" applyAlignment="1">
      <alignment horizontal="left" vertical="center" wrapText="1"/>
    </xf>
    <xf numFmtId="49" fontId="15" fillId="0" borderId="345" xfId="2" applyNumberFormat="1" applyFont="1" applyBorder="1" applyAlignment="1">
      <alignment horizontal="left" vertical="center" wrapText="1"/>
    </xf>
    <xf numFmtId="0" fontId="20" fillId="0" borderId="12" xfId="2" applyFont="1" applyFill="1" applyBorder="1" applyAlignment="1" applyProtection="1">
      <alignment horizontal="right"/>
    </xf>
    <xf numFmtId="0" fontId="20" fillId="0" borderId="13" xfId="2" applyFont="1" applyFill="1" applyBorder="1" applyAlignment="1" applyProtection="1">
      <alignment horizontal="right"/>
    </xf>
    <xf numFmtId="0" fontId="20" fillId="0" borderId="14" xfId="2" applyFont="1" applyFill="1" applyBorder="1" applyAlignment="1" applyProtection="1">
      <alignment horizontal="right"/>
    </xf>
    <xf numFmtId="0" fontId="15" fillId="0" borderId="344" xfId="2" applyFont="1" applyBorder="1" applyAlignment="1">
      <alignment horizontal="left" vertical="center" wrapText="1" shrinkToFit="1"/>
    </xf>
    <xf numFmtId="0" fontId="15" fillId="0" borderId="341" xfId="2" applyFont="1" applyBorder="1" applyAlignment="1">
      <alignment horizontal="left" vertical="center" wrapText="1" shrinkToFit="1"/>
    </xf>
    <xf numFmtId="0" fontId="15" fillId="0" borderId="343" xfId="2" applyFont="1" applyBorder="1" applyAlignment="1">
      <alignment horizontal="left" vertical="center" wrapText="1" shrinkToFit="1"/>
    </xf>
    <xf numFmtId="49" fontId="15" fillId="0" borderId="342" xfId="2" applyNumberFormat="1" applyFont="1" applyBorder="1" applyAlignment="1">
      <alignment horizontal="left" vertical="center" wrapText="1"/>
    </xf>
    <xf numFmtId="49" fontId="15" fillId="0" borderId="341" xfId="2" applyNumberFormat="1" applyFont="1" applyBorder="1" applyAlignment="1">
      <alignment horizontal="left" vertical="center" wrapText="1"/>
    </xf>
    <xf numFmtId="49" fontId="15" fillId="0" borderId="340" xfId="2" applyNumberFormat="1" applyFont="1" applyBorder="1" applyAlignment="1">
      <alignment horizontal="left" vertical="center" wrapText="1"/>
    </xf>
    <xf numFmtId="0" fontId="8" fillId="0" borderId="0" xfId="2" applyNumberFormat="1" applyFont="1" applyFill="1" applyBorder="1" applyAlignment="1">
      <alignment horizontal="center" vertical="center"/>
    </xf>
    <xf numFmtId="0" fontId="41" fillId="0" borderId="0" xfId="2" applyFont="1" applyFill="1" applyBorder="1"/>
    <xf numFmtId="0" fontId="20" fillId="2" borderId="23" xfId="2" applyFont="1" applyFill="1" applyBorder="1" applyAlignment="1">
      <alignment horizontal="left" vertical="center" wrapText="1"/>
    </xf>
    <xf numFmtId="0" fontId="20" fillId="2" borderId="2" xfId="2" applyFont="1" applyFill="1" applyBorder="1" applyAlignment="1">
      <alignment horizontal="left" vertical="center" wrapText="1"/>
    </xf>
    <xf numFmtId="0" fontId="20" fillId="2" borderId="30" xfId="2" applyFont="1" applyFill="1" applyBorder="1" applyAlignment="1">
      <alignment horizontal="left" vertical="center" wrapText="1"/>
    </xf>
    <xf numFmtId="0" fontId="20" fillId="0" borderId="23" xfId="2" applyFont="1" applyBorder="1" applyAlignment="1">
      <alignment horizontal="left" vertical="center" wrapText="1"/>
    </xf>
    <xf numFmtId="0" fontId="20" fillId="0" borderId="2" xfId="2" applyFont="1" applyBorder="1" applyAlignment="1">
      <alignment horizontal="left" vertical="center" wrapText="1"/>
    </xf>
    <xf numFmtId="0" fontId="20" fillId="0" borderId="30" xfId="2" applyFont="1" applyBorder="1" applyAlignment="1">
      <alignment horizontal="left" vertical="center" wrapText="1"/>
    </xf>
    <xf numFmtId="0" fontId="15" fillId="0" borderId="330" xfId="2" applyFont="1" applyFill="1" applyBorder="1" applyAlignment="1">
      <alignment vertical="center" wrapText="1" shrinkToFit="1"/>
    </xf>
    <xf numFmtId="0" fontId="14" fillId="0" borderId="329" xfId="2" applyFont="1" applyFill="1" applyBorder="1" applyAlignment="1">
      <alignment vertical="center" wrapText="1" shrinkToFit="1"/>
    </xf>
    <xf numFmtId="0" fontId="20" fillId="0" borderId="12" xfId="2" applyFont="1" applyFill="1" applyBorder="1" applyAlignment="1" applyProtection="1">
      <alignment horizontal="center" vertical="center"/>
    </xf>
    <xf numFmtId="0" fontId="20" fillId="0" borderId="13" xfId="2" applyFont="1" applyFill="1" applyBorder="1" applyAlignment="1" applyProtection="1">
      <alignment horizontal="center" vertical="center"/>
    </xf>
    <xf numFmtId="0" fontId="20" fillId="0" borderId="14" xfId="2" applyFont="1" applyFill="1" applyBorder="1" applyAlignment="1" applyProtection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0" fontId="2" fillId="0" borderId="12" xfId="2" applyFont="1" applyBorder="1" applyAlignment="1">
      <alignment horizontal="right" vertical="center" shrinkToFit="1"/>
    </xf>
    <xf numFmtId="0" fontId="14" fillId="0" borderId="13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37" fillId="0" borderId="0" xfId="2" applyFont="1" applyBorder="1" applyAlignment="1">
      <alignment horizontal="center" vertical="center" textRotation="90"/>
    </xf>
    <xf numFmtId="0" fontId="30" fillId="0" borderId="0" xfId="2" applyFont="1" applyBorder="1" applyAlignment="1">
      <alignment horizontal="left" vertical="top"/>
    </xf>
    <xf numFmtId="0" fontId="2" fillId="0" borderId="5" xfId="2" applyNumberFormat="1" applyFont="1" applyBorder="1" applyAlignment="1">
      <alignment horizontal="center" vertical="center"/>
    </xf>
    <xf numFmtId="0" fontId="2" fillId="0" borderId="4" xfId="2" applyNumberFormat="1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2" fillId="0" borderId="9" xfId="2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2" fillId="0" borderId="32" xfId="2" applyNumberFormat="1" applyFont="1" applyBorder="1" applyAlignment="1">
      <alignment horizontal="center" vertical="center"/>
    </xf>
    <xf numFmtId="0" fontId="2" fillId="0" borderId="18" xfId="2" applyNumberFormat="1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49" fontId="31" fillId="0" borderId="0" xfId="2" applyNumberFormat="1" applyFont="1" applyBorder="1" applyAlignment="1">
      <alignment horizontal="left" vertical="center"/>
    </xf>
    <xf numFmtId="0" fontId="32" fillId="0" borderId="0" xfId="2" applyFont="1" applyAlignment="1">
      <alignment horizontal="left" vertical="center"/>
    </xf>
    <xf numFmtId="0" fontId="37" fillId="0" borderId="0" xfId="2" applyFont="1" applyBorder="1" applyAlignment="1">
      <alignment horizontal="left" vertical="top"/>
    </xf>
    <xf numFmtId="0" fontId="37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Border="1" applyAlignment="1">
      <alignment horizontal="center" vertical="center" wrapText="1"/>
    </xf>
    <xf numFmtId="49" fontId="8" fillId="0" borderId="0" xfId="2" applyNumberFormat="1" applyFont="1" applyBorder="1" applyAlignment="1">
      <alignment horizontal="center" vertical="center" wrapText="1"/>
    </xf>
    <xf numFmtId="0" fontId="8" fillId="0" borderId="284" xfId="2" applyFont="1" applyBorder="1" applyAlignment="1">
      <alignment horizontal="left" vertical="center" wrapText="1"/>
    </xf>
    <xf numFmtId="0" fontId="8" fillId="0" borderId="89" xfId="2" applyFont="1" applyBorder="1" applyAlignment="1">
      <alignment horizontal="left" vertical="center" wrapText="1"/>
    </xf>
    <xf numFmtId="0" fontId="8" fillId="0" borderId="285" xfId="2" applyFont="1" applyBorder="1" applyAlignment="1">
      <alignment horizontal="left" vertical="center" wrapText="1"/>
    </xf>
    <xf numFmtId="0" fontId="26" fillId="0" borderId="295" xfId="2" applyFont="1" applyBorder="1" applyAlignment="1">
      <alignment horizontal="left" vertical="center" wrapText="1"/>
    </xf>
    <xf numFmtId="0" fontId="26" fillId="0" borderId="0" xfId="2" applyFont="1" applyAlignment="1">
      <alignment horizontal="left" vertical="center" wrapText="1"/>
    </xf>
    <xf numFmtId="0" fontId="26" fillId="0" borderId="296" xfId="2" applyFont="1" applyBorder="1" applyAlignment="1">
      <alignment horizontal="left" vertical="center" wrapText="1"/>
    </xf>
    <xf numFmtId="0" fontId="26" fillId="0" borderId="293" xfId="2" applyFont="1" applyBorder="1" applyAlignment="1">
      <alignment horizontal="left" vertical="center" wrapText="1"/>
    </xf>
    <xf numFmtId="0" fontId="26" fillId="0" borderId="292" xfId="2" applyFont="1" applyBorder="1" applyAlignment="1">
      <alignment horizontal="left" vertical="center" wrapText="1"/>
    </xf>
    <xf numFmtId="0" fontId="26" fillId="0" borderId="294" xfId="2" applyFont="1" applyBorder="1" applyAlignment="1">
      <alignment horizontal="left" vertical="center" wrapText="1"/>
    </xf>
    <xf numFmtId="49" fontId="8" fillId="0" borderId="89" xfId="2" applyNumberFormat="1" applyFont="1" applyBorder="1" applyAlignment="1">
      <alignment horizontal="center" vertical="center" wrapText="1"/>
    </xf>
    <xf numFmtId="0" fontId="26" fillId="0" borderId="89" xfId="2" applyFont="1" applyBorder="1" applyAlignment="1">
      <alignment horizontal="center" vertical="center" wrapText="1"/>
    </xf>
    <xf numFmtId="0" fontId="26" fillId="0" borderId="285" xfId="2" applyFont="1" applyBorder="1" applyAlignment="1">
      <alignment horizontal="center" vertical="center" wrapText="1"/>
    </xf>
    <xf numFmtId="0" fontId="8" fillId="0" borderId="0" xfId="2" applyNumberFormat="1" applyFont="1" applyBorder="1" applyAlignment="1">
      <alignment horizontal="center" vertical="center"/>
    </xf>
    <xf numFmtId="49" fontId="21" fillId="0" borderId="299" xfId="2" applyNumberFormat="1" applyFont="1" applyBorder="1" applyAlignment="1">
      <alignment horizontal="center" vertical="center" wrapText="1"/>
    </xf>
    <xf numFmtId="0" fontId="40" fillId="0" borderId="0" xfId="2" applyFont="1" applyBorder="1"/>
    <xf numFmtId="0" fontId="21" fillId="0" borderId="78" xfId="2" applyFont="1" applyBorder="1" applyAlignment="1">
      <alignment horizontal="center" vertical="center" wrapText="1"/>
    </xf>
    <xf numFmtId="0" fontId="21" fillId="0" borderId="78" xfId="2" applyNumberFormat="1" applyFont="1" applyBorder="1" applyAlignment="1">
      <alignment horizontal="center" vertical="center" wrapText="1"/>
    </xf>
    <xf numFmtId="0" fontId="21" fillId="0" borderId="79" xfId="2" applyNumberFormat="1" applyFont="1" applyBorder="1" applyAlignment="1">
      <alignment horizontal="center" vertical="center" wrapText="1"/>
    </xf>
    <xf numFmtId="0" fontId="17" fillId="0" borderId="283" xfId="2" applyNumberFormat="1" applyFont="1" applyBorder="1" applyAlignment="1">
      <alignment horizontal="center" vertical="center" wrapText="1"/>
    </xf>
    <xf numFmtId="0" fontId="84" fillId="0" borderId="315" xfId="2" applyFont="1" applyBorder="1" applyAlignment="1">
      <alignment horizontal="center" vertical="center" wrapText="1"/>
    </xf>
    <xf numFmtId="0" fontId="84" fillId="0" borderId="316" xfId="2" applyFont="1" applyBorder="1" applyAlignment="1">
      <alignment horizontal="center" vertical="center" wrapText="1"/>
    </xf>
    <xf numFmtId="49" fontId="19" fillId="0" borderId="283" xfId="2" applyNumberFormat="1" applyFont="1" applyFill="1" applyBorder="1" applyAlignment="1">
      <alignment horizontal="center" vertical="center"/>
    </xf>
    <xf numFmtId="49" fontId="19" fillId="0" borderId="315" xfId="2" applyNumberFormat="1" applyFont="1" applyFill="1" applyBorder="1" applyAlignment="1">
      <alignment horizontal="center" vertical="center"/>
    </xf>
    <xf numFmtId="49" fontId="19" fillId="0" borderId="314" xfId="2" applyNumberFormat="1" applyFont="1" applyFill="1" applyBorder="1" applyAlignment="1">
      <alignment horizontal="center" vertical="center"/>
    </xf>
    <xf numFmtId="0" fontId="35" fillId="0" borderId="71" xfId="2" applyFont="1" applyFill="1" applyBorder="1" applyAlignment="1">
      <alignment horizontal="center" vertical="center"/>
    </xf>
    <xf numFmtId="0" fontId="39" fillId="0" borderId="69" xfId="2" applyFont="1" applyFill="1" applyBorder="1" applyAlignment="1">
      <alignment horizontal="center" vertical="center"/>
    </xf>
    <xf numFmtId="0" fontId="39" fillId="0" borderId="310" xfId="2" applyFont="1" applyFill="1" applyBorder="1" applyAlignment="1">
      <alignment horizontal="center" vertical="center"/>
    </xf>
    <xf numFmtId="49" fontId="19" fillId="0" borderId="0" xfId="2" applyNumberFormat="1" applyFont="1" applyBorder="1" applyAlignment="1">
      <alignment horizontal="center" vertical="center" wrapText="1"/>
    </xf>
    <xf numFmtId="0" fontId="84" fillId="0" borderId="0" xfId="2" applyFont="1" applyAlignment="1">
      <alignment horizontal="center" vertical="center" wrapText="1"/>
    </xf>
    <xf numFmtId="49" fontId="21" fillId="0" borderId="78" xfId="2" applyNumberFormat="1" applyFont="1" applyBorder="1" applyAlignment="1">
      <alignment horizontal="center" vertical="center" wrapText="1"/>
    </xf>
    <xf numFmtId="0" fontId="26" fillId="0" borderId="78" xfId="2" applyFont="1" applyBorder="1" applyAlignment="1">
      <alignment horizontal="center" vertical="center" wrapText="1"/>
    </xf>
    <xf numFmtId="49" fontId="21" fillId="0" borderId="45" xfId="2" applyNumberFormat="1" applyFont="1" applyBorder="1" applyAlignment="1">
      <alignment horizontal="center" vertical="center" wrapText="1"/>
    </xf>
    <xf numFmtId="0" fontId="83" fillId="0" borderId="43" xfId="2" applyFont="1" applyBorder="1" applyAlignment="1">
      <alignment horizontal="center" vertical="center" wrapText="1"/>
    </xf>
    <xf numFmtId="0" fontId="83" fillId="0" borderId="37" xfId="2" applyFont="1" applyBorder="1" applyAlignment="1">
      <alignment horizontal="center" vertical="center" wrapText="1"/>
    </xf>
    <xf numFmtId="0" fontId="83" fillId="0" borderId="35" xfId="2" applyFont="1" applyBorder="1" applyAlignment="1">
      <alignment horizontal="center" vertical="center" wrapText="1"/>
    </xf>
    <xf numFmtId="0" fontId="21" fillId="0" borderId="45" xfId="2" applyFont="1" applyBorder="1" applyAlignment="1">
      <alignment horizontal="center" vertical="center" wrapText="1"/>
    </xf>
    <xf numFmtId="0" fontId="21" fillId="0" borderId="43" xfId="2" applyFont="1" applyBorder="1" applyAlignment="1">
      <alignment horizontal="center" vertical="center" wrapText="1"/>
    </xf>
    <xf numFmtId="0" fontId="76" fillId="0" borderId="37" xfId="2" applyBorder="1" applyAlignment="1">
      <alignment horizontal="center" vertical="center" wrapText="1"/>
    </xf>
    <xf numFmtId="0" fontId="76" fillId="0" borderId="35" xfId="2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26" fillId="0" borderId="31" xfId="2" applyFont="1" applyBorder="1" applyAlignment="1">
      <alignment horizontal="center" vertical="center" wrapText="1"/>
    </xf>
    <xf numFmtId="49" fontId="19" fillId="0" borderId="59" xfId="2" applyNumberFormat="1" applyFont="1" applyFill="1" applyBorder="1" applyAlignment="1">
      <alignment horizontal="center" vertical="center"/>
    </xf>
    <xf numFmtId="0" fontId="84" fillId="0" borderId="60" xfId="2" applyFont="1" applyFill="1" applyBorder="1" applyAlignment="1">
      <alignment horizontal="center" vertical="center"/>
    </xf>
    <xf numFmtId="0" fontId="84" fillId="0" borderId="312" xfId="2" applyFont="1" applyFill="1" applyBorder="1" applyAlignment="1">
      <alignment horizontal="center" vertical="center"/>
    </xf>
    <xf numFmtId="49" fontId="8" fillId="0" borderId="284" xfId="2" applyNumberFormat="1" applyFont="1" applyBorder="1" applyAlignment="1">
      <alignment horizontal="center" vertical="center" wrapText="1"/>
    </xf>
    <xf numFmtId="49" fontId="8" fillId="0" borderId="285" xfId="2" applyNumberFormat="1" applyFont="1" applyBorder="1" applyAlignment="1">
      <alignment horizontal="center" vertical="center" wrapText="1"/>
    </xf>
    <xf numFmtId="49" fontId="8" fillId="0" borderId="295" xfId="2" applyNumberFormat="1" applyFont="1" applyBorder="1" applyAlignment="1">
      <alignment horizontal="center" vertical="center" wrapText="1"/>
    </xf>
    <xf numFmtId="49" fontId="8" fillId="0" borderId="296" xfId="2" applyNumberFormat="1" applyFont="1" applyBorder="1" applyAlignment="1">
      <alignment horizontal="center" vertical="center" wrapText="1"/>
    </xf>
    <xf numFmtId="0" fontId="21" fillId="0" borderId="284" xfId="2" applyNumberFormat="1" applyFont="1" applyBorder="1" applyAlignment="1">
      <alignment horizontal="center" vertical="center" wrapText="1"/>
    </xf>
    <xf numFmtId="0" fontId="21" fillId="0" borderId="285" xfId="2" applyNumberFormat="1" applyFont="1" applyBorder="1" applyAlignment="1">
      <alignment horizontal="center" vertical="center"/>
    </xf>
    <xf numFmtId="0" fontId="21" fillId="0" borderId="295" xfId="2" applyNumberFormat="1" applyFont="1" applyBorder="1" applyAlignment="1">
      <alignment horizontal="center" vertical="center"/>
    </xf>
    <xf numFmtId="0" fontId="21" fillId="0" borderId="296" xfId="2" applyNumberFormat="1" applyFont="1" applyBorder="1" applyAlignment="1">
      <alignment horizontal="center" vertical="center"/>
    </xf>
    <xf numFmtId="49" fontId="8" fillId="0" borderId="86" xfId="2" applyNumberFormat="1" applyFont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29" fillId="0" borderId="75" xfId="2" applyFont="1" applyBorder="1" applyAlignment="1">
      <alignment horizontal="center" vertical="center"/>
    </xf>
    <xf numFmtId="0" fontId="29" fillId="0" borderId="60" xfId="2" applyFont="1" applyBorder="1" applyAlignment="1">
      <alignment horizontal="center" vertical="center"/>
    </xf>
    <xf numFmtId="49" fontId="8" fillId="0" borderId="4" xfId="2" applyNumberFormat="1" applyFont="1" applyBorder="1" applyAlignment="1">
      <alignment horizontal="center" vertical="center" wrapText="1"/>
    </xf>
    <xf numFmtId="49" fontId="8" fillId="0" borderId="4" xfId="2" applyNumberFormat="1" applyFont="1" applyBorder="1" applyAlignment="1">
      <alignment horizontal="center" vertical="center"/>
    </xf>
    <xf numFmtId="49" fontId="8" fillId="0" borderId="0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0" fontId="91" fillId="0" borderId="12" xfId="2" applyFont="1" applyBorder="1" applyAlignment="1">
      <alignment horizontal="center" vertical="center"/>
    </xf>
    <xf numFmtId="0" fontId="91" fillId="0" borderId="13" xfId="2" applyFont="1" applyBorder="1" applyAlignment="1">
      <alignment horizontal="center" vertical="center"/>
    </xf>
    <xf numFmtId="0" fontId="91" fillId="0" borderId="14" xfId="2" applyFont="1" applyBorder="1" applyAlignment="1">
      <alignment horizontal="center" vertical="center"/>
    </xf>
    <xf numFmtId="0" fontId="41" fillId="0" borderId="0" xfId="2" applyFont="1" applyBorder="1" applyAlignment="1">
      <alignment horizontal="center" wrapText="1"/>
    </xf>
    <xf numFmtId="0" fontId="41" fillId="0" borderId="0" xfId="2" applyFont="1" applyBorder="1" applyAlignment="1">
      <alignment horizontal="center"/>
    </xf>
    <xf numFmtId="0" fontId="17" fillId="0" borderId="0" xfId="2" applyNumberFormat="1" applyFont="1" applyBorder="1" applyAlignment="1">
      <alignment horizontal="left" vertical="center"/>
    </xf>
    <xf numFmtId="0" fontId="31" fillId="0" borderId="0" xfId="2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horizontal="center" vertical="center" wrapText="1"/>
    </xf>
    <xf numFmtId="0" fontId="43" fillId="0" borderId="0" xfId="2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 applyProtection="1">
      <alignment horizontal="left" vertical="top"/>
    </xf>
    <xf numFmtId="0" fontId="19" fillId="0" borderId="0" xfId="2" applyFont="1" applyBorder="1" applyAlignment="1">
      <alignment horizontal="left" vertical="center"/>
    </xf>
    <xf numFmtId="0" fontId="29" fillId="0" borderId="92" xfId="2" applyFont="1" applyBorder="1" applyAlignment="1">
      <alignment horizontal="center" vertical="top" wrapText="1"/>
    </xf>
    <xf numFmtId="0" fontId="29" fillId="0" borderId="81" xfId="2" applyFont="1" applyBorder="1" applyAlignment="1">
      <alignment horizontal="center" vertical="top" wrapText="1"/>
    </xf>
    <xf numFmtId="49" fontId="29" fillId="0" borderId="27" xfId="2" applyNumberFormat="1" applyFont="1" applyBorder="1" applyAlignment="1">
      <alignment horizontal="center" vertical="center" textRotation="90" wrapText="1"/>
    </xf>
    <xf numFmtId="49" fontId="29" fillId="0" borderId="29" xfId="2" applyNumberFormat="1" applyFont="1" applyBorder="1" applyAlignment="1">
      <alignment horizontal="center" vertical="center" textRotation="90" wrapText="1"/>
    </xf>
    <xf numFmtId="49" fontId="29" fillId="0" borderId="366" xfId="2" applyNumberFormat="1" applyFont="1" applyBorder="1" applyAlignment="1">
      <alignment horizontal="center" vertical="center" textRotation="90" wrapText="1"/>
    </xf>
    <xf numFmtId="0" fontId="2" fillId="0" borderId="12" xfId="2" applyFont="1" applyBorder="1" applyAlignment="1">
      <alignment horizontal="center" vertical="center"/>
    </xf>
    <xf numFmtId="0" fontId="14" fillId="0" borderId="13" xfId="2" applyFont="1" applyBorder="1" applyAlignment="1"/>
    <xf numFmtId="0" fontId="14" fillId="0" borderId="14" xfId="2" applyFont="1" applyBorder="1" applyAlignment="1"/>
    <xf numFmtId="0" fontId="8" fillId="0" borderId="4" xfId="2" applyNumberFormat="1" applyFont="1" applyBorder="1" applyAlignment="1">
      <alignment horizontal="center" vertical="center"/>
    </xf>
    <xf numFmtId="0" fontId="8" fillId="0" borderId="1" xfId="2" applyNumberFormat="1" applyFont="1" applyBorder="1" applyAlignment="1">
      <alignment horizontal="center" vertical="center"/>
    </xf>
    <xf numFmtId="0" fontId="95" fillId="0" borderId="2" xfId="2" applyFont="1" applyBorder="1" applyAlignment="1">
      <alignment horizontal="left"/>
    </xf>
    <xf numFmtId="0" fontId="8" fillId="0" borderId="5" xfId="2" applyNumberFormat="1" applyFont="1" applyBorder="1" applyAlignment="1">
      <alignment horizontal="center" vertical="center" wrapText="1"/>
    </xf>
    <xf numFmtId="0" fontId="8" fillId="0" borderId="6" xfId="2" applyNumberFormat="1" applyFont="1" applyBorder="1" applyAlignment="1">
      <alignment horizontal="center" vertical="center"/>
    </xf>
    <xf numFmtId="0" fontId="8" fillId="0" borderId="9" xfId="2" applyNumberFormat="1" applyFont="1" applyBorder="1" applyAlignment="1">
      <alignment horizontal="center" vertical="center"/>
    </xf>
    <xf numFmtId="0" fontId="8" fillId="0" borderId="10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center" vertical="center"/>
    </xf>
    <xf numFmtId="0" fontId="8" fillId="0" borderId="16" xfId="2" applyNumberFormat="1" applyFont="1" applyBorder="1" applyAlignment="1">
      <alignment horizontal="center" vertical="center"/>
    </xf>
    <xf numFmtId="49" fontId="29" fillId="0" borderId="24" xfId="2" applyNumberFormat="1" applyFont="1" applyBorder="1" applyAlignment="1">
      <alignment horizontal="center" vertical="center" textRotation="90"/>
    </xf>
    <xf numFmtId="49" fontId="29" fillId="0" borderId="28" xfId="2" applyNumberFormat="1" applyFont="1" applyBorder="1" applyAlignment="1">
      <alignment horizontal="center" vertical="center" textRotation="90"/>
    </xf>
    <xf numFmtId="49" fontId="29" fillId="0" borderId="288" xfId="2" applyNumberFormat="1" applyFont="1" applyBorder="1" applyAlignment="1">
      <alignment horizontal="center" vertical="center" textRotation="90"/>
    </xf>
    <xf numFmtId="0" fontId="29" fillId="0" borderId="3" xfId="2" applyFont="1" applyBorder="1" applyAlignment="1">
      <alignment horizontal="center" vertical="center" textRotation="90" wrapText="1"/>
    </xf>
    <xf numFmtId="0" fontId="29" fillId="0" borderId="31" xfId="2" applyFont="1" applyBorder="1" applyAlignment="1">
      <alignment horizontal="center" vertical="center" textRotation="90" wrapText="1"/>
    </xf>
    <xf numFmtId="0" fontId="6" fillId="0" borderId="297" xfId="2" applyNumberFormat="1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/>
    </xf>
    <xf numFmtId="0" fontId="10" fillId="0" borderId="295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93" xfId="2" applyFont="1" applyBorder="1" applyAlignment="1">
      <alignment horizontal="center" vertical="center"/>
    </xf>
    <xf numFmtId="0" fontId="10" fillId="0" borderId="292" xfId="2" applyFont="1" applyBorder="1" applyAlignment="1">
      <alignment horizontal="center" vertical="center"/>
    </xf>
    <xf numFmtId="0" fontId="29" fillId="0" borderId="7" xfId="2" applyNumberFormat="1" applyFont="1" applyBorder="1" applyAlignment="1">
      <alignment horizontal="center" vertical="center" textRotation="90" wrapText="1"/>
    </xf>
    <xf numFmtId="0" fontId="29" fillId="0" borderId="11" xfId="2" applyNumberFormat="1" applyFont="1" applyBorder="1" applyAlignment="1">
      <alignment horizontal="center" vertical="center" textRotation="90" wrapText="1"/>
    </xf>
    <xf numFmtId="0" fontId="29" fillId="0" borderId="38" xfId="2" applyNumberFormat="1" applyFont="1" applyBorder="1" applyAlignment="1">
      <alignment horizontal="center" vertical="center" textRotation="90" wrapText="1"/>
    </xf>
    <xf numFmtId="49" fontId="29" fillId="0" borderId="22" xfId="2" applyNumberFormat="1" applyFont="1" applyBorder="1" applyAlignment="1">
      <alignment horizontal="center" vertical="center" textRotation="90" wrapText="1"/>
    </xf>
    <xf numFmtId="49" fontId="29" fillId="0" borderId="26" xfId="2" applyNumberFormat="1" applyFont="1" applyBorder="1" applyAlignment="1">
      <alignment horizontal="center" vertical="center" textRotation="90" wrapText="1"/>
    </xf>
    <xf numFmtId="49" fontId="29" fillId="0" borderId="291" xfId="2" applyNumberFormat="1" applyFont="1" applyBorder="1" applyAlignment="1">
      <alignment horizontal="center" vertical="center" textRotation="90" wrapText="1"/>
    </xf>
    <xf numFmtId="0" fontId="68" fillId="0" borderId="27" xfId="2" applyFont="1" applyFill="1" applyBorder="1" applyAlignment="1">
      <alignment horizontal="center" vertical="center" textRotation="90" wrapText="1"/>
    </xf>
    <xf numFmtId="0" fontId="76" fillId="0" borderId="29" xfId="2" applyFill="1" applyBorder="1" applyAlignment="1">
      <alignment horizontal="center" vertical="center"/>
    </xf>
    <xf numFmtId="0" fontId="76" fillId="0" borderId="366" xfId="2" applyFill="1" applyBorder="1" applyAlignment="1">
      <alignment horizontal="center" vertical="center"/>
    </xf>
    <xf numFmtId="0" fontId="29" fillId="0" borderId="78" xfId="2" applyFont="1" applyFill="1" applyBorder="1" applyAlignment="1">
      <alignment horizontal="center" vertical="center" textRotation="90" wrapText="1"/>
    </xf>
    <xf numFmtId="0" fontId="29" fillId="0" borderId="39" xfId="2" applyFont="1" applyFill="1" applyBorder="1" applyAlignment="1">
      <alignment horizontal="center" vertical="center" textRotation="90" wrapText="1"/>
    </xf>
    <xf numFmtId="0" fontId="15" fillId="0" borderId="365" xfId="2" applyFont="1" applyBorder="1" applyAlignment="1">
      <alignment horizontal="left" vertical="center" wrapText="1" shrinkToFit="1"/>
    </xf>
    <xf numFmtId="49" fontId="15" fillId="2" borderId="364" xfId="2" applyNumberFormat="1" applyFont="1" applyFill="1" applyBorder="1" applyAlignment="1">
      <alignment horizontal="left" vertical="center" wrapText="1" shrinkToFit="1"/>
    </xf>
    <xf numFmtId="49" fontId="15" fillId="2" borderId="341" xfId="2" applyNumberFormat="1" applyFont="1" applyFill="1" applyBorder="1" applyAlignment="1">
      <alignment horizontal="left" vertical="center" wrapText="1" shrinkToFit="1"/>
    </xf>
    <xf numFmtId="49" fontId="15" fillId="2" borderId="343" xfId="2" applyNumberFormat="1" applyFont="1" applyFill="1" applyBorder="1" applyAlignment="1">
      <alignment horizontal="left" vertical="center" wrapText="1" shrinkToFit="1"/>
    </xf>
    <xf numFmtId="0" fontId="29" fillId="0" borderId="22" xfId="2" applyNumberFormat="1" applyFont="1" applyBorder="1" applyAlignment="1">
      <alignment horizontal="center" vertical="center" textRotation="90"/>
    </xf>
    <xf numFmtId="0" fontId="29" fillId="0" borderId="26" xfId="2" applyNumberFormat="1" applyFont="1" applyBorder="1" applyAlignment="1">
      <alignment horizontal="center" vertical="center" textRotation="90"/>
    </xf>
    <xf numFmtId="0" fontId="29" fillId="0" borderId="291" xfId="2" applyNumberFormat="1" applyFont="1" applyBorder="1" applyAlignment="1">
      <alignment horizontal="center" vertical="center" textRotation="90"/>
    </xf>
    <xf numFmtId="0" fontId="29" fillId="0" borderId="81" xfId="2" applyFont="1" applyFill="1" applyBorder="1" applyAlignment="1">
      <alignment horizontal="center" vertical="top" wrapText="1"/>
    </xf>
    <xf numFmtId="0" fontId="29" fillId="0" borderId="93" xfId="2" applyFont="1" applyFill="1" applyBorder="1" applyAlignment="1">
      <alignment horizontal="center" vertical="top" wrapText="1"/>
    </xf>
    <xf numFmtId="0" fontId="29" fillId="0" borderId="1" xfId="2" applyFont="1" applyFill="1" applyBorder="1" applyAlignment="1">
      <alignment horizontal="center" vertical="top" wrapText="1"/>
    </xf>
    <xf numFmtId="0" fontId="90" fillId="0" borderId="1" xfId="2" applyFont="1" applyFill="1" applyBorder="1" applyAlignment="1"/>
    <xf numFmtId="0" fontId="90" fillId="0" borderId="16" xfId="2" applyFont="1" applyFill="1" applyBorder="1" applyAlignment="1"/>
    <xf numFmtId="0" fontId="29" fillId="0" borderId="60" xfId="2" applyFont="1" applyFill="1" applyBorder="1" applyAlignment="1">
      <alignment horizontal="center" vertical="center"/>
    </xf>
    <xf numFmtId="0" fontId="29" fillId="0" borderId="61" xfId="2" applyFont="1" applyFill="1" applyBorder="1" applyAlignment="1">
      <alignment horizontal="center" vertical="center"/>
    </xf>
    <xf numFmtId="0" fontId="29" fillId="0" borderId="59" xfId="2" applyFont="1" applyBorder="1" applyAlignment="1">
      <alignment horizontal="center" vertical="center" wrapText="1"/>
    </xf>
    <xf numFmtId="0" fontId="90" fillId="0" borderId="60" xfId="2" applyFont="1" applyBorder="1" applyAlignment="1">
      <alignment horizontal="center" vertical="center" wrapText="1"/>
    </xf>
    <xf numFmtId="49" fontId="29" fillId="0" borderId="24" xfId="2" applyNumberFormat="1" applyFont="1" applyBorder="1" applyAlignment="1">
      <alignment horizontal="center" vertical="center" textRotation="90" wrapText="1"/>
    </xf>
    <xf numFmtId="49" fontId="29" fillId="0" borderId="28" xfId="2" applyNumberFormat="1" applyFont="1" applyBorder="1" applyAlignment="1">
      <alignment horizontal="center" vertical="center" textRotation="90" wrapText="1"/>
    </xf>
    <xf numFmtId="49" fontId="29" fillId="0" borderId="288" xfId="2" applyNumberFormat="1" applyFont="1" applyBorder="1" applyAlignment="1">
      <alignment horizontal="center" vertical="center" textRotation="90" wrapText="1"/>
    </xf>
    <xf numFmtId="0" fontId="19" fillId="0" borderId="0" xfId="2" applyFont="1" applyBorder="1" applyAlignment="1">
      <alignment horizontal="center"/>
    </xf>
    <xf numFmtId="0" fontId="81" fillId="0" borderId="0" xfId="2" applyFont="1" applyBorder="1" applyAlignment="1">
      <alignment horizontal="center" vertical="top" wrapText="1"/>
    </xf>
    <xf numFmtId="0" fontId="97" fillId="0" borderId="0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76" fillId="0" borderId="1" xfId="2" applyBorder="1" applyAlignment="1">
      <alignment vertical="center"/>
    </xf>
    <xf numFmtId="49" fontId="29" fillId="0" borderId="24" xfId="2" applyNumberFormat="1" applyFont="1" applyBorder="1" applyAlignment="1">
      <alignment horizontal="left" vertical="center" textRotation="90" wrapText="1"/>
    </xf>
    <xf numFmtId="0" fontId="76" fillId="0" borderId="28" xfId="2" applyBorder="1" applyAlignment="1">
      <alignment horizontal="left" vertical="center" textRotation="90" wrapText="1"/>
    </xf>
    <xf numFmtId="0" fontId="76" fillId="0" borderId="288" xfId="2" applyBorder="1" applyAlignment="1">
      <alignment horizontal="left" vertical="center" textRotation="90" wrapText="1"/>
    </xf>
    <xf numFmtId="0" fontId="20" fillId="0" borderId="12" xfId="2" applyFont="1" applyBorder="1" applyAlignment="1" applyProtection="1">
      <alignment horizontal="center" wrapText="1"/>
    </xf>
    <xf numFmtId="0" fontId="20" fillId="0" borderId="13" xfId="2" applyFont="1" applyBorder="1" applyAlignment="1" applyProtection="1">
      <alignment horizontal="center" wrapText="1"/>
    </xf>
    <xf numFmtId="0" fontId="20" fillId="0" borderId="14" xfId="2" applyFont="1" applyBorder="1" applyAlignment="1" applyProtection="1">
      <alignment horizontal="center" wrapText="1"/>
    </xf>
    <xf numFmtId="0" fontId="20" fillId="0" borderId="12" xfId="2" applyFont="1" applyFill="1" applyBorder="1" applyAlignment="1" applyProtection="1">
      <alignment horizontal="center"/>
    </xf>
    <xf numFmtId="0" fontId="20" fillId="0" borderId="13" xfId="2" applyFont="1" applyFill="1" applyBorder="1" applyAlignment="1" applyProtection="1">
      <alignment horizontal="center"/>
    </xf>
    <xf numFmtId="0" fontId="20" fillId="0" borderId="14" xfId="2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44" fillId="0" borderId="0" xfId="2" applyFont="1" applyBorder="1" applyAlignment="1">
      <alignment horizontal="left" wrapText="1"/>
    </xf>
    <xf numFmtId="0" fontId="2" fillId="0" borderId="0" xfId="2" applyNumberFormat="1" applyFont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 wrapText="1"/>
    </xf>
    <xf numFmtId="0" fontId="76" fillId="0" borderId="0" xfId="2" applyBorder="1" applyAlignment="1">
      <alignment horizontal="center" wrapText="1"/>
    </xf>
    <xf numFmtId="0" fontId="76" fillId="0" borderId="1" xfId="2" applyBorder="1" applyAlignment="1">
      <alignment horizontal="center" wrapText="1"/>
    </xf>
    <xf numFmtId="0" fontId="29" fillId="0" borderId="23" xfId="2" applyNumberFormat="1" applyFont="1" applyBorder="1" applyAlignment="1">
      <alignment horizontal="center" vertical="top"/>
    </xf>
    <xf numFmtId="0" fontId="29" fillId="0" borderId="2" xfId="2" applyNumberFormat="1" applyFont="1" applyBorder="1" applyAlignment="1">
      <alignment horizontal="center" vertical="top"/>
    </xf>
    <xf numFmtId="0" fontId="30" fillId="0" borderId="27" xfId="2" applyNumberFormat="1" applyFont="1" applyFill="1" applyBorder="1" applyAlignment="1">
      <alignment horizontal="center" vertical="center" wrapText="1"/>
    </xf>
    <xf numFmtId="0" fontId="30" fillId="0" borderId="22" xfId="2" applyNumberFormat="1" applyFont="1" applyFill="1" applyBorder="1" applyAlignment="1">
      <alignment horizontal="center" vertical="center" wrapText="1"/>
    </xf>
    <xf numFmtId="0" fontId="30" fillId="0" borderId="51" xfId="2" applyNumberFormat="1" applyFont="1" applyFill="1" applyBorder="1" applyAlignment="1">
      <alignment horizontal="center" vertical="center" wrapText="1"/>
    </xf>
    <xf numFmtId="0" fontId="30" fillId="0" borderId="55" xfId="2" applyNumberFormat="1" applyFont="1" applyFill="1" applyBorder="1" applyAlignment="1">
      <alignment horizontal="center" vertical="center" wrapText="1"/>
    </xf>
    <xf numFmtId="0" fontId="30" fillId="0" borderId="81" xfId="2" applyNumberFormat="1" applyFont="1" applyFill="1" applyBorder="1" applyAlignment="1">
      <alignment horizontal="center" vertical="center" wrapText="1"/>
    </xf>
    <xf numFmtId="0" fontId="30" fillId="0" borderId="1" xfId="2" applyNumberFormat="1" applyFont="1" applyFill="1" applyBorder="1" applyAlignment="1">
      <alignment horizontal="center" vertical="center" wrapText="1"/>
    </xf>
    <xf numFmtId="0" fontId="31" fillId="0" borderId="3" xfId="2" applyFont="1" applyBorder="1" applyAlignment="1">
      <alignment horizontal="center" vertical="center" textRotation="90"/>
    </xf>
    <xf numFmtId="0" fontId="31" fillId="0" borderId="8" xfId="2" applyFont="1" applyBorder="1" applyAlignment="1">
      <alignment horizontal="center" vertical="center" textRotation="90"/>
    </xf>
    <xf numFmtId="0" fontId="31" fillId="0" borderId="289" xfId="2" applyFont="1" applyBorder="1" applyAlignment="1">
      <alignment horizontal="center" vertical="center" textRotation="90"/>
    </xf>
    <xf numFmtId="0" fontId="20" fillId="0" borderId="12" xfId="2" applyFont="1" applyFill="1" applyBorder="1" applyAlignment="1" applyProtection="1">
      <alignment horizontal="center" vertical="center" wrapText="1"/>
    </xf>
    <xf numFmtId="0" fontId="20" fillId="0" borderId="13" xfId="2" applyFont="1" applyFill="1" applyBorder="1" applyAlignment="1" applyProtection="1">
      <alignment horizontal="center" vertical="center" wrapText="1"/>
    </xf>
    <xf numFmtId="0" fontId="20" fillId="0" borderId="4" xfId="2" applyFont="1" applyFill="1" applyBorder="1" applyAlignment="1" applyProtection="1">
      <alignment horizontal="center" vertical="center" wrapText="1"/>
    </xf>
    <xf numFmtId="0" fontId="20" fillId="0" borderId="14" xfId="2" applyFont="1" applyFill="1" applyBorder="1" applyAlignment="1" applyProtection="1">
      <alignment horizontal="center" vertical="center" wrapText="1"/>
    </xf>
    <xf numFmtId="0" fontId="20" fillId="0" borderId="92" xfId="2" applyFont="1" applyFill="1" applyBorder="1" applyAlignment="1">
      <alignment horizontal="right" vertical="center"/>
    </xf>
    <xf numFmtId="0" fontId="20" fillId="0" borderId="81" xfId="2" applyFont="1" applyFill="1" applyBorder="1" applyAlignment="1">
      <alignment horizontal="right" vertical="center"/>
    </xf>
    <xf numFmtId="0" fontId="8" fillId="0" borderId="20" xfId="2" applyNumberFormat="1" applyFont="1" applyBorder="1" applyAlignment="1">
      <alignment horizontal="center" vertical="center" textRotation="90"/>
    </xf>
    <xf numFmtId="0" fontId="8" fillId="0" borderId="8" xfId="2" applyNumberFormat="1" applyFont="1" applyBorder="1" applyAlignment="1">
      <alignment horizontal="center" vertical="center" textRotation="90"/>
    </xf>
    <xf numFmtId="0" fontId="8" fillId="0" borderId="31" xfId="2" applyNumberFormat="1" applyFont="1" applyBorder="1" applyAlignment="1">
      <alignment horizontal="center" vertical="center" textRotation="90"/>
    </xf>
    <xf numFmtId="0" fontId="2" fillId="0" borderId="4" xfId="2" applyFont="1" applyFill="1" applyBorder="1" applyAlignment="1">
      <alignment horizontal="center" vertical="center" wrapText="1"/>
    </xf>
    <xf numFmtId="0" fontId="14" fillId="0" borderId="298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14" fillId="0" borderId="296" xfId="2" applyFont="1" applyFill="1" applyBorder="1" applyAlignment="1">
      <alignment horizontal="center" vertical="center" wrapText="1"/>
    </xf>
    <xf numFmtId="0" fontId="2" fillId="0" borderId="292" xfId="2" applyFont="1" applyFill="1" applyBorder="1" applyAlignment="1">
      <alignment horizontal="center" vertical="center" wrapText="1"/>
    </xf>
    <xf numFmtId="0" fontId="14" fillId="0" borderId="294" xfId="2" applyFont="1" applyFill="1" applyBorder="1" applyAlignment="1">
      <alignment horizontal="center" vertical="center" wrapText="1"/>
    </xf>
    <xf numFmtId="0" fontId="70" fillId="0" borderId="12" xfId="2" applyFont="1" applyBorder="1" applyAlignment="1">
      <alignment horizontal="center" vertical="center" wrapText="1"/>
    </xf>
    <xf numFmtId="0" fontId="70" fillId="0" borderId="13" xfId="2" applyFont="1" applyBorder="1" applyAlignment="1">
      <alignment horizontal="center" vertical="center" wrapText="1"/>
    </xf>
    <xf numFmtId="0" fontId="70" fillId="0" borderId="14" xfId="2" applyFont="1" applyBorder="1" applyAlignment="1">
      <alignment horizontal="center" vertical="center" wrapText="1"/>
    </xf>
    <xf numFmtId="0" fontId="8" fillId="0" borderId="21" xfId="2" applyNumberFormat="1" applyFont="1" applyBorder="1" applyAlignment="1">
      <alignment horizontal="center" vertical="center" textRotation="90" wrapText="1"/>
    </xf>
    <xf numFmtId="0" fontId="8" fillId="0" borderId="25" xfId="2" applyNumberFormat="1" applyFont="1" applyBorder="1" applyAlignment="1">
      <alignment horizontal="center" vertical="center" textRotation="90" wrapText="1"/>
    </xf>
    <xf numFmtId="0" fontId="8" fillId="0" borderId="34" xfId="2" applyNumberFormat="1" applyFont="1" applyBorder="1" applyAlignment="1">
      <alignment horizontal="center" vertical="center" textRotation="90" wrapText="1"/>
    </xf>
    <xf numFmtId="0" fontId="20" fillId="0" borderId="49" xfId="2" applyFont="1" applyFill="1" applyBorder="1" applyAlignment="1" applyProtection="1">
      <alignment horizontal="center" vertical="center" wrapText="1"/>
    </xf>
    <xf numFmtId="0" fontId="2" fillId="0" borderId="59" xfId="2" applyFont="1" applyBorder="1" applyAlignment="1">
      <alignment horizontal="center" vertical="center"/>
    </xf>
    <xf numFmtId="0" fontId="2" fillId="0" borderId="60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4" fillId="0" borderId="61" xfId="2" applyFont="1" applyBorder="1" applyAlignment="1">
      <alignment horizontal="center" vertical="center"/>
    </xf>
    <xf numFmtId="0" fontId="20" fillId="0" borderId="5" xfId="2" applyFont="1" applyBorder="1" applyAlignment="1" applyProtection="1">
      <alignment horizontal="right"/>
    </xf>
    <xf numFmtId="0" fontId="20" fillId="0" borderId="4" xfId="2" applyFont="1" applyBorder="1" applyAlignment="1" applyProtection="1">
      <alignment horizontal="right"/>
    </xf>
    <xf numFmtId="0" fontId="20" fillId="0" borderId="6" xfId="2" applyFont="1" applyBorder="1" applyAlignment="1" applyProtection="1">
      <alignment horizontal="right"/>
    </xf>
    <xf numFmtId="0" fontId="15" fillId="0" borderId="80" xfId="2" applyNumberFormat="1" applyFont="1" applyBorder="1" applyAlignment="1">
      <alignment horizontal="left" vertical="center" wrapText="1" shrinkToFit="1"/>
    </xf>
    <xf numFmtId="0" fontId="14" fillId="0" borderId="2" xfId="2" applyFont="1" applyBorder="1" applyAlignment="1">
      <alignment horizontal="left" vertical="center" shrinkToFit="1"/>
    </xf>
    <xf numFmtId="0" fontId="14" fillId="0" borderId="30" xfId="2" applyFont="1" applyBorder="1" applyAlignment="1">
      <alignment horizontal="left" vertical="center" shrinkToFit="1"/>
    </xf>
    <xf numFmtId="0" fontId="15" fillId="0" borderId="23" xfId="2" applyFont="1" applyBorder="1" applyAlignment="1">
      <alignment horizontal="left" vertical="center" wrapText="1"/>
    </xf>
    <xf numFmtId="0" fontId="15" fillId="0" borderId="81" xfId="2" applyFont="1" applyBorder="1" applyAlignment="1">
      <alignment horizontal="left" wrapText="1"/>
    </xf>
    <xf numFmtId="0" fontId="15" fillId="0" borderId="22" xfId="2" applyFont="1" applyBorder="1" applyAlignment="1">
      <alignment horizontal="left" wrapText="1"/>
    </xf>
    <xf numFmtId="0" fontId="15" fillId="0" borderId="332" xfId="2" applyFont="1" applyFill="1" applyBorder="1" applyAlignment="1">
      <alignment vertical="center" wrapText="1" shrinkToFit="1"/>
    </xf>
    <xf numFmtId="0" fontId="14" fillId="0" borderId="2" xfId="2" applyFont="1" applyFill="1" applyBorder="1" applyAlignment="1">
      <alignment vertical="center" wrapText="1" shrinkToFit="1"/>
    </xf>
    <xf numFmtId="0" fontId="15" fillId="0" borderId="334" xfId="2" applyFont="1" applyFill="1" applyBorder="1" applyAlignment="1">
      <alignment vertical="center" wrapText="1" shrinkToFit="1"/>
    </xf>
    <xf numFmtId="0" fontId="14" fillId="0" borderId="333" xfId="2" applyFont="1" applyFill="1" applyBorder="1" applyAlignment="1">
      <alignment vertical="center" wrapText="1" shrinkToFit="1"/>
    </xf>
    <xf numFmtId="0" fontId="41" fillId="0" borderId="1" xfId="2" applyNumberFormat="1" applyFont="1" applyBorder="1" applyAlignment="1">
      <alignment horizontal="left" vertical="center" wrapText="1" shrinkToFit="1"/>
    </xf>
    <xf numFmtId="0" fontId="38" fillId="0" borderId="1" xfId="2" applyFont="1" applyBorder="1" applyAlignment="1">
      <alignment horizontal="left" vertical="center" shrinkToFit="1"/>
    </xf>
    <xf numFmtId="0" fontId="38" fillId="0" borderId="16" xfId="2" applyFont="1" applyBorder="1" applyAlignment="1">
      <alignment horizontal="left" vertical="center" shrinkToFit="1"/>
    </xf>
    <xf numFmtId="0" fontId="13" fillId="0" borderId="45" xfId="2" applyNumberFormat="1" applyFont="1" applyBorder="1" applyAlignment="1">
      <alignment horizontal="center" vertical="center" wrapText="1"/>
    </xf>
    <xf numFmtId="0" fontId="13" fillId="0" borderId="6" xfId="2" applyNumberFormat="1" applyFont="1" applyBorder="1" applyAlignment="1">
      <alignment horizontal="center" vertical="center" wrapText="1"/>
    </xf>
    <xf numFmtId="0" fontId="76" fillId="0" borderId="33" xfId="2" applyBorder="1" applyAlignment="1">
      <alignment horizontal="center" vertical="center" wrapText="1"/>
    </xf>
    <xf numFmtId="0" fontId="21" fillId="0" borderId="44" xfId="2" applyFont="1" applyBorder="1" applyAlignment="1">
      <alignment horizontal="center" vertical="center" wrapText="1"/>
    </xf>
    <xf numFmtId="0" fontId="83" fillId="0" borderId="36" xfId="2" applyFont="1" applyBorder="1" applyAlignment="1">
      <alignment horizontal="center" vertical="center" wrapText="1"/>
    </xf>
    <xf numFmtId="0" fontId="19" fillId="0" borderId="59" xfId="2" applyFont="1" applyBorder="1" applyAlignment="1">
      <alignment horizontal="center" vertical="center"/>
    </xf>
    <xf numFmtId="0" fontId="84" fillId="0" borderId="60" xfId="2" applyFont="1" applyBorder="1" applyAlignment="1">
      <alignment horizontal="center" vertical="center"/>
    </xf>
    <xf numFmtId="0" fontId="84" fillId="0" borderId="61" xfId="2" applyFont="1" applyBorder="1" applyAlignment="1">
      <alignment horizontal="center" vertical="center"/>
    </xf>
    <xf numFmtId="0" fontId="35" fillId="0" borderId="71" xfId="2" applyFont="1" applyBorder="1" applyAlignment="1">
      <alignment horizontal="left" vertical="center"/>
    </xf>
    <xf numFmtId="0" fontId="39" fillId="0" borderId="69" xfId="2" applyFont="1" applyBorder="1" applyAlignment="1">
      <alignment horizontal="left" vertical="center"/>
    </xf>
    <xf numFmtId="0" fontId="39" fillId="0" borderId="70" xfId="2" applyFont="1" applyBorder="1" applyAlignment="1">
      <alignment horizontal="left" vertical="center"/>
    </xf>
    <xf numFmtId="49" fontId="9" fillId="0" borderId="0" xfId="2" applyNumberFormat="1" applyFont="1" applyFill="1" applyBorder="1" applyAlignment="1">
      <alignment horizontal="center" vertical="center" wrapText="1"/>
    </xf>
    <xf numFmtId="0" fontId="17" fillId="0" borderId="292" xfId="2" applyNumberFormat="1" applyFont="1" applyBorder="1" applyAlignment="1">
      <alignment horizontal="center" vertical="center" wrapText="1"/>
    </xf>
    <xf numFmtId="0" fontId="2" fillId="0" borderId="71" xfId="2" applyFont="1" applyBorder="1" applyAlignment="1">
      <alignment horizontal="center" vertical="center"/>
    </xf>
    <xf numFmtId="0" fontId="2" fillId="0" borderId="69" xfId="2" applyFont="1" applyBorder="1" applyAlignment="1">
      <alignment horizontal="center" vertical="center"/>
    </xf>
    <xf numFmtId="0" fontId="14" fillId="0" borderId="69" xfId="2" applyFont="1" applyBorder="1" applyAlignment="1">
      <alignment horizontal="center" vertical="center"/>
    </xf>
    <xf numFmtId="0" fontId="14" fillId="0" borderId="70" xfId="2" applyFont="1" applyBorder="1" applyAlignment="1">
      <alignment horizontal="center" vertical="center"/>
    </xf>
    <xf numFmtId="0" fontId="8" fillId="0" borderId="285" xfId="2" applyFont="1" applyBorder="1" applyAlignment="1">
      <alignment horizontal="center" vertical="center" wrapText="1"/>
    </xf>
    <xf numFmtId="0" fontId="8" fillId="0" borderId="296" xfId="2" applyFont="1" applyBorder="1" applyAlignment="1">
      <alignment horizontal="center" vertical="center" wrapText="1"/>
    </xf>
    <xf numFmtId="0" fontId="8" fillId="0" borderId="294" xfId="2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wrapText="1"/>
    </xf>
    <xf numFmtId="0" fontId="22" fillId="0" borderId="0" xfId="1" applyNumberFormat="1" applyFont="1" applyBorder="1" applyAlignment="1">
      <alignment vertical="center" wrapText="1"/>
    </xf>
    <xf numFmtId="49" fontId="20" fillId="0" borderId="1" xfId="1" applyNumberFormat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/>
    </xf>
    <xf numFmtId="0" fontId="23" fillId="0" borderId="2" xfId="1" applyFont="1" applyBorder="1" applyAlignment="1">
      <alignment horizontal="center" vertical="justify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6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9" fillId="0" borderId="3" xfId="1" applyFont="1" applyBorder="1" applyAlignment="1">
      <alignment horizontal="center" vertical="center" textRotation="90"/>
    </xf>
    <xf numFmtId="0" fontId="19" fillId="0" borderId="8" xfId="1" applyFont="1" applyBorder="1" applyAlignment="1">
      <alignment horizontal="center" vertical="center" textRotation="90"/>
    </xf>
    <xf numFmtId="0" fontId="19" fillId="0" borderId="31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 wrapText="1"/>
    </xf>
    <xf numFmtId="0" fontId="8" fillId="0" borderId="6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10" xfId="1" applyNumberFormat="1" applyFont="1" applyBorder="1" applyAlignment="1">
      <alignment horizontal="center" vertical="center"/>
    </xf>
    <xf numFmtId="0" fontId="8" fillId="0" borderId="15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17" fillId="0" borderId="4" xfId="1" applyNumberFormat="1" applyFont="1" applyBorder="1" applyAlignment="1">
      <alignment horizontal="center" vertical="center" wrapText="1"/>
    </xf>
    <xf numFmtId="0" fontId="17" fillId="0" borderId="4" xfId="1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 vertical="center"/>
    </xf>
    <xf numFmtId="0" fontId="17" fillId="0" borderId="1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 textRotation="90" wrapText="1"/>
    </xf>
    <xf numFmtId="0" fontId="8" fillId="0" borderId="11" xfId="1" applyNumberFormat="1" applyFont="1" applyBorder="1" applyAlignment="1">
      <alignment horizontal="center" vertical="center" textRotation="90" wrapText="1"/>
    </xf>
    <xf numFmtId="0" fontId="8" fillId="0" borderId="38" xfId="1" applyNumberFormat="1" applyFont="1" applyBorder="1" applyAlignment="1">
      <alignment horizontal="center" vertical="center" textRotation="90" wrapText="1"/>
    </xf>
    <xf numFmtId="49" fontId="17" fillId="0" borderId="5" xfId="1" applyNumberFormat="1" applyFont="1" applyBorder="1" applyAlignment="1">
      <alignment horizontal="center" vertical="center" wrapText="1"/>
    </xf>
    <xf numFmtId="49" fontId="17" fillId="0" borderId="4" xfId="1" applyNumberFormat="1" applyFont="1" applyBorder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17" fillId="0" borderId="9" xfId="1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horizontal="center" vertical="center"/>
    </xf>
    <xf numFmtId="49" fontId="17" fillId="0" borderId="10" xfId="1" applyNumberFormat="1" applyFont="1" applyBorder="1" applyAlignment="1">
      <alignment horizontal="center" vertical="center"/>
    </xf>
    <xf numFmtId="49" fontId="17" fillId="0" borderId="15" xfId="1" applyNumberFormat="1" applyFont="1" applyBorder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/>
    </xf>
    <xf numFmtId="49" fontId="17" fillId="0" borderId="16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14" xfId="1" applyFont="1" applyBorder="1" applyAlignment="1">
      <alignment horizontal="center" vertical="center"/>
    </xf>
    <xf numFmtId="0" fontId="28" fillId="0" borderId="17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8" fillId="0" borderId="19" xfId="1" applyFont="1" applyFill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 vertical="center" textRotation="90"/>
    </xf>
    <xf numFmtId="0" fontId="17" fillId="0" borderId="8" xfId="1" applyNumberFormat="1" applyFont="1" applyBorder="1" applyAlignment="1">
      <alignment horizontal="center" vertical="center" textRotation="90"/>
    </xf>
    <xf numFmtId="0" fontId="17" fillId="0" borderId="31" xfId="1" applyNumberFormat="1" applyFont="1" applyBorder="1" applyAlignment="1">
      <alignment horizontal="center" vertical="center" textRotation="90"/>
    </xf>
    <xf numFmtId="0" fontId="17" fillId="0" borderId="21" xfId="1" applyNumberFormat="1" applyFont="1" applyBorder="1" applyAlignment="1">
      <alignment horizontal="center" vertical="center" textRotation="90" wrapText="1"/>
    </xf>
    <xf numFmtId="0" fontId="17" fillId="0" borderId="25" xfId="1" applyNumberFormat="1" applyFont="1" applyBorder="1" applyAlignment="1">
      <alignment horizontal="center" vertical="center" textRotation="90" wrapText="1"/>
    </xf>
    <xf numFmtId="0" fontId="17" fillId="0" borderId="34" xfId="1" applyNumberFormat="1" applyFont="1" applyBorder="1" applyAlignment="1">
      <alignment horizontal="center" vertical="center" textRotation="90" wrapText="1"/>
    </xf>
    <xf numFmtId="0" fontId="29" fillId="0" borderId="22" xfId="1" applyNumberFormat="1" applyFont="1" applyBorder="1" applyAlignment="1">
      <alignment horizontal="center" vertical="center" textRotation="90"/>
    </xf>
    <xf numFmtId="0" fontId="29" fillId="0" borderId="26" xfId="1" applyNumberFormat="1" applyFont="1" applyBorder="1" applyAlignment="1">
      <alignment horizontal="center" vertical="center" textRotation="90"/>
    </xf>
    <xf numFmtId="0" fontId="29" fillId="0" borderId="35" xfId="1" applyNumberFormat="1" applyFont="1" applyBorder="1" applyAlignment="1">
      <alignment horizontal="center" vertical="center" textRotation="90"/>
    </xf>
    <xf numFmtId="0" fontId="29" fillId="0" borderId="23" xfId="1" applyNumberFormat="1" applyFont="1" applyBorder="1" applyAlignment="1">
      <alignment horizontal="center" vertical="top"/>
    </xf>
    <xf numFmtId="0" fontId="29" fillId="0" borderId="2" xfId="1" applyNumberFormat="1" applyFont="1" applyBorder="1" applyAlignment="1">
      <alignment horizontal="center" vertical="top"/>
    </xf>
    <xf numFmtId="49" fontId="29" fillId="0" borderId="20" xfId="1" applyNumberFormat="1" applyFont="1" applyBorder="1" applyAlignment="1">
      <alignment horizontal="center" vertical="center" textRotation="90" wrapText="1"/>
    </xf>
    <xf numFmtId="49" fontId="29" fillId="0" borderId="8" xfId="1" applyNumberFormat="1" applyFont="1" applyBorder="1" applyAlignment="1">
      <alignment horizontal="center" vertical="center" textRotation="90" wrapText="1"/>
    </xf>
    <xf numFmtId="49" fontId="29" fillId="0" borderId="31" xfId="1" applyNumberFormat="1" applyFont="1" applyBorder="1" applyAlignment="1">
      <alignment horizontal="center" vertical="center" textRotation="90" wrapText="1"/>
    </xf>
    <xf numFmtId="49" fontId="29" fillId="0" borderId="24" xfId="1" applyNumberFormat="1" applyFont="1" applyBorder="1" applyAlignment="1">
      <alignment horizontal="center" vertical="center" textRotation="90" wrapText="1"/>
    </xf>
    <xf numFmtId="49" fontId="29" fillId="0" borderId="28" xfId="1" applyNumberFormat="1" applyFont="1" applyBorder="1" applyAlignment="1">
      <alignment horizontal="center" vertical="center" textRotation="90" wrapText="1"/>
    </xf>
    <xf numFmtId="49" fontId="29" fillId="0" borderId="36" xfId="1" applyNumberFormat="1" applyFont="1" applyBorder="1" applyAlignment="1">
      <alignment horizontal="center" vertical="center" textRotation="90" wrapText="1"/>
    </xf>
    <xf numFmtId="0" fontId="31" fillId="0" borderId="4" xfId="1" applyFont="1" applyBorder="1" applyAlignment="1">
      <alignment horizontal="center" vertical="center" wrapText="1"/>
    </xf>
    <xf numFmtId="0" fontId="32" fillId="0" borderId="4" xfId="1" applyFont="1" applyBorder="1" applyAlignment="1">
      <alignment horizontal="center" vertical="center" wrapText="1"/>
    </xf>
    <xf numFmtId="0" fontId="31" fillId="0" borderId="12" xfId="1" applyNumberFormat="1" applyFont="1" applyBorder="1" applyAlignment="1">
      <alignment horizontal="center" vertical="center" wrapText="1"/>
    </xf>
    <xf numFmtId="0" fontId="32" fillId="0" borderId="13" xfId="1" applyFont="1" applyBorder="1" applyAlignment="1">
      <alignment horizontal="center" vertical="center"/>
    </xf>
    <xf numFmtId="0" fontId="32" fillId="0" borderId="14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0" fillId="0" borderId="14" xfId="1" applyFont="1" applyBorder="1" applyAlignment="1">
      <alignment horizontal="center" vertical="center"/>
    </xf>
    <xf numFmtId="0" fontId="34" fillId="0" borderId="12" xfId="1" applyFont="1" applyBorder="1" applyAlignment="1">
      <alignment horizontal="center" vertical="center"/>
    </xf>
    <xf numFmtId="0" fontId="34" fillId="0" borderId="13" xfId="1" applyFont="1" applyBorder="1" applyAlignment="1">
      <alignment horizontal="center" vertical="center"/>
    </xf>
    <xf numFmtId="0" fontId="34" fillId="0" borderId="14" xfId="1" applyFont="1" applyBorder="1" applyAlignment="1">
      <alignment horizontal="center" vertical="center"/>
    </xf>
    <xf numFmtId="0" fontId="20" fillId="0" borderId="51" xfId="1" applyFont="1" applyBorder="1" applyAlignment="1">
      <alignment horizontal="left" vertical="center" wrapText="1" shrinkToFit="1"/>
    </xf>
    <xf numFmtId="0" fontId="20" fillId="0" borderId="1" xfId="1" applyFont="1" applyBorder="1" applyAlignment="1">
      <alignment horizontal="left" vertical="center" wrapText="1" shrinkToFit="1"/>
    </xf>
    <xf numFmtId="0" fontId="20" fillId="0" borderId="16" xfId="1" applyFont="1" applyBorder="1" applyAlignment="1">
      <alignment horizontal="left" vertical="center" wrapText="1" shrinkToFit="1"/>
    </xf>
    <xf numFmtId="49" fontId="20" fillId="0" borderId="15" xfId="1" applyNumberFormat="1" applyFont="1" applyBorder="1" applyAlignment="1">
      <alignment horizontal="left" vertical="center" wrapText="1"/>
    </xf>
    <xf numFmtId="49" fontId="20" fillId="0" borderId="16" xfId="1" applyNumberFormat="1" applyFont="1" applyBorder="1" applyAlignment="1">
      <alignment horizontal="left" vertical="center" wrapText="1"/>
    </xf>
    <xf numFmtId="0" fontId="12" fillId="0" borderId="56" xfId="1" applyNumberFormat="1" applyFont="1" applyBorder="1" applyAlignment="1">
      <alignment horizontal="center" vertical="center" shrinkToFit="1"/>
    </xf>
    <xf numFmtId="0" fontId="12" fillId="0" borderId="57" xfId="1" applyNumberFormat="1" applyFont="1" applyBorder="1" applyAlignment="1">
      <alignment horizontal="center" vertical="center" shrinkToFit="1"/>
    </xf>
    <xf numFmtId="0" fontId="12" fillId="0" borderId="58" xfId="1" applyNumberFormat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29" fillId="0" borderId="24" xfId="1" applyNumberFormat="1" applyFont="1" applyBorder="1" applyAlignment="1">
      <alignment horizontal="center" vertical="center" textRotation="90" wrapText="1"/>
    </xf>
    <xf numFmtId="0" fontId="29" fillId="0" borderId="28" xfId="1" applyNumberFormat="1" applyFont="1" applyBorder="1" applyAlignment="1">
      <alignment horizontal="center" vertical="center" textRotation="90" wrapText="1"/>
    </xf>
    <xf numFmtId="0" fontId="29" fillId="0" borderId="36" xfId="1" applyNumberFormat="1" applyFont="1" applyBorder="1" applyAlignment="1">
      <alignment horizontal="center" vertical="center" textRotation="90" wrapText="1"/>
    </xf>
    <xf numFmtId="0" fontId="29" fillId="0" borderId="27" xfId="1" applyNumberFormat="1" applyFont="1" applyBorder="1" applyAlignment="1">
      <alignment horizontal="center" vertical="center" textRotation="90" wrapText="1"/>
    </xf>
    <xf numFmtId="0" fontId="29" fillId="0" borderId="29" xfId="1" applyNumberFormat="1" applyFont="1" applyBorder="1" applyAlignment="1">
      <alignment horizontal="center" vertical="center" textRotation="90" wrapText="1"/>
    </xf>
    <xf numFmtId="0" fontId="29" fillId="0" borderId="37" xfId="1" applyNumberFormat="1" applyFont="1" applyBorder="1" applyAlignment="1">
      <alignment horizontal="center" vertical="center" textRotation="90" wrapText="1"/>
    </xf>
    <xf numFmtId="0" fontId="30" fillId="0" borderId="1" xfId="1" applyFont="1" applyBorder="1" applyAlignment="1">
      <alignment horizontal="center" vertical="top" wrapText="1"/>
    </xf>
    <xf numFmtId="0" fontId="30" fillId="0" borderId="15" xfId="1" applyFont="1" applyBorder="1" applyAlignment="1">
      <alignment horizontal="center" vertical="top" wrapText="1"/>
    </xf>
    <xf numFmtId="0" fontId="30" fillId="0" borderId="16" xfId="1" applyFont="1" applyBorder="1" applyAlignment="1">
      <alignment horizontal="center" vertical="top" wrapText="1"/>
    </xf>
    <xf numFmtId="0" fontId="29" fillId="0" borderId="22" xfId="1" applyFont="1" applyBorder="1" applyAlignment="1">
      <alignment horizontal="center" vertical="center" textRotation="90" wrapText="1"/>
    </xf>
    <xf numFmtId="0" fontId="29" fillId="0" borderId="35" xfId="1" applyFont="1" applyBorder="1" applyAlignment="1">
      <alignment horizontal="center" vertical="center" textRotation="90" wrapText="1"/>
    </xf>
    <xf numFmtId="0" fontId="30" fillId="0" borderId="2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29" fillId="0" borderId="20" xfId="1" applyFont="1" applyBorder="1" applyAlignment="1">
      <alignment horizontal="center" vertical="center" textRotation="90" wrapText="1"/>
    </xf>
    <xf numFmtId="0" fontId="29" fillId="0" borderId="31" xfId="1" applyFont="1" applyBorder="1" applyAlignment="1">
      <alignment horizontal="center" vertical="center" textRotation="90" wrapText="1"/>
    </xf>
    <xf numFmtId="0" fontId="30" fillId="0" borderId="30" xfId="1" applyFont="1" applyBorder="1" applyAlignment="1">
      <alignment horizontal="center" vertical="center"/>
    </xf>
    <xf numFmtId="49" fontId="29" fillId="0" borderId="24" xfId="1" applyNumberFormat="1" applyFont="1" applyBorder="1" applyAlignment="1">
      <alignment horizontal="center" vertical="center" textRotation="90"/>
    </xf>
    <xf numFmtId="49" fontId="29" fillId="0" borderId="28" xfId="1" applyNumberFormat="1" applyFont="1" applyBorder="1" applyAlignment="1">
      <alignment horizontal="center" vertical="center" textRotation="90"/>
    </xf>
    <xf numFmtId="49" fontId="29" fillId="0" borderId="36" xfId="1" applyNumberFormat="1" applyFont="1" applyBorder="1" applyAlignment="1">
      <alignment horizontal="center" vertical="center" textRotation="90"/>
    </xf>
    <xf numFmtId="49" fontId="29" fillId="0" borderId="21" xfId="1" applyNumberFormat="1" applyFont="1" applyBorder="1" applyAlignment="1">
      <alignment horizontal="center" vertical="center" textRotation="90" wrapText="1"/>
    </xf>
    <xf numFmtId="49" fontId="29" fillId="0" borderId="25" xfId="1" applyNumberFormat="1" applyFont="1" applyBorder="1" applyAlignment="1">
      <alignment horizontal="center" vertical="center" textRotation="90" wrapText="1"/>
    </xf>
    <xf numFmtId="49" fontId="29" fillId="0" borderId="34" xfId="1" applyNumberFormat="1" applyFont="1" applyBorder="1" applyAlignment="1">
      <alignment horizontal="center" vertical="center" textRotation="90" wrapText="1"/>
    </xf>
    <xf numFmtId="0" fontId="15" fillId="0" borderId="13" xfId="1" applyFont="1" applyBorder="1" applyAlignment="1">
      <alignment horizontal="center" vertical="center"/>
    </xf>
    <xf numFmtId="0" fontId="14" fillId="0" borderId="13" xfId="1" applyFont="1" applyBorder="1" applyAlignment="1"/>
    <xf numFmtId="0" fontId="14" fillId="0" borderId="14" xfId="1" applyFont="1" applyBorder="1" applyAlignment="1"/>
    <xf numFmtId="0" fontId="14" fillId="0" borderId="13" xfId="1" applyFont="1" applyBorder="1" applyAlignment="1">
      <alignment horizontal="center" vertical="center"/>
    </xf>
    <xf numFmtId="0" fontId="36" fillId="0" borderId="75" xfId="1" applyFont="1" applyBorder="1" applyAlignment="1">
      <alignment horizontal="left" vertical="center" wrapText="1" shrinkToFit="1"/>
    </xf>
    <xf numFmtId="0" fontId="36" fillId="0" borderId="60" xfId="1" applyFont="1" applyBorder="1" applyAlignment="1">
      <alignment horizontal="left" vertical="center" wrapText="1" shrinkToFit="1"/>
    </xf>
    <xf numFmtId="0" fontId="36" fillId="0" borderId="61" xfId="1" applyFont="1" applyBorder="1" applyAlignment="1">
      <alignment horizontal="left" vertical="center" wrapText="1" shrinkToFit="1"/>
    </xf>
    <xf numFmtId="49" fontId="36" fillId="0" borderId="59" xfId="1" applyNumberFormat="1" applyFont="1" applyBorder="1" applyAlignment="1">
      <alignment horizontal="left" vertical="center" wrapText="1" shrinkToFit="1"/>
    </xf>
    <xf numFmtId="49" fontId="36" fillId="0" borderId="60" xfId="1" applyNumberFormat="1" applyFont="1" applyBorder="1" applyAlignment="1">
      <alignment horizontal="left" vertical="center" wrapText="1" shrinkToFit="1"/>
    </xf>
    <xf numFmtId="49" fontId="36" fillId="0" borderId="61" xfId="1" applyNumberFormat="1" applyFont="1" applyBorder="1" applyAlignment="1">
      <alignment horizontal="left" vertical="center" wrapText="1" shrinkToFit="1"/>
    </xf>
    <xf numFmtId="0" fontId="36" fillId="0" borderId="23" xfId="1" applyFont="1" applyBorder="1" applyAlignment="1">
      <alignment horizontal="left" vertical="center" wrapText="1" shrinkToFit="1"/>
    </xf>
    <xf numFmtId="0" fontId="36" fillId="0" borderId="2" xfId="1" applyFont="1" applyBorder="1" applyAlignment="1">
      <alignment horizontal="left" vertical="center" wrapText="1" shrinkToFit="1"/>
    </xf>
    <xf numFmtId="0" fontId="36" fillId="0" borderId="30" xfId="1" applyFont="1" applyBorder="1" applyAlignment="1">
      <alignment horizontal="left" vertical="center" wrapText="1" shrinkToFit="1"/>
    </xf>
    <xf numFmtId="49" fontId="36" fillId="0" borderId="80" xfId="1" applyNumberFormat="1" applyFont="1" applyBorder="1" applyAlignment="1">
      <alignment horizontal="left" vertical="center" wrapText="1"/>
    </xf>
    <xf numFmtId="49" fontId="36" fillId="0" borderId="2" xfId="1" applyNumberFormat="1" applyFont="1" applyBorder="1" applyAlignment="1">
      <alignment horizontal="left" vertical="center" wrapText="1"/>
    </xf>
    <xf numFmtId="49" fontId="36" fillId="0" borderId="30" xfId="1" applyNumberFormat="1" applyFont="1" applyBorder="1" applyAlignment="1">
      <alignment horizontal="left" vertical="center" wrapText="1"/>
    </xf>
    <xf numFmtId="0" fontId="20" fillId="0" borderId="23" xfId="1" applyFont="1" applyBorder="1" applyAlignment="1">
      <alignment horizontal="left" vertical="center" wrapText="1" shrinkToFit="1"/>
    </xf>
    <xf numFmtId="0" fontId="20" fillId="0" borderId="2" xfId="1" applyFont="1" applyBorder="1" applyAlignment="1">
      <alignment horizontal="left" vertical="center" wrapText="1" shrinkToFit="1"/>
    </xf>
    <xf numFmtId="0" fontId="20" fillId="0" borderId="30" xfId="1" applyFont="1" applyBorder="1" applyAlignment="1">
      <alignment horizontal="left" vertical="center" wrapText="1" shrinkToFit="1"/>
    </xf>
    <xf numFmtId="49" fontId="20" fillId="0" borderId="59" xfId="1" applyNumberFormat="1" applyFont="1" applyBorder="1" applyAlignment="1">
      <alignment horizontal="left" vertical="center" wrapText="1"/>
    </xf>
    <xf numFmtId="49" fontId="20" fillId="0" borderId="60" xfId="1" applyNumberFormat="1" applyFont="1" applyBorder="1" applyAlignment="1">
      <alignment horizontal="left" vertical="center" wrapText="1"/>
    </xf>
    <xf numFmtId="49" fontId="20" fillId="0" borderId="61" xfId="1" applyNumberFormat="1" applyFont="1" applyBorder="1" applyAlignment="1">
      <alignment horizontal="left" vertical="center" wrapText="1"/>
    </xf>
    <xf numFmtId="0" fontId="12" fillId="0" borderId="66" xfId="1" applyNumberFormat="1" applyFont="1" applyBorder="1" applyAlignment="1">
      <alignment horizontal="center" vertical="center" shrinkToFit="1"/>
    </xf>
    <xf numFmtId="0" fontId="12" fillId="0" borderId="67" xfId="1" applyNumberFormat="1" applyFont="1" applyBorder="1" applyAlignment="1">
      <alignment horizontal="center" vertical="center" shrinkToFit="1"/>
    </xf>
    <xf numFmtId="0" fontId="12" fillId="0" borderId="68" xfId="1" applyNumberFormat="1" applyFont="1" applyBorder="1" applyAlignment="1">
      <alignment horizontal="center" vertical="center" shrinkToFit="1"/>
    </xf>
    <xf numFmtId="0" fontId="35" fillId="0" borderId="69" xfId="1" applyFont="1" applyBorder="1" applyAlignment="1">
      <alignment horizontal="left" vertical="center" wrapText="1"/>
    </xf>
    <xf numFmtId="0" fontId="35" fillId="0" borderId="70" xfId="1" applyFont="1" applyBorder="1" applyAlignment="1">
      <alignment horizontal="left" vertical="center" wrapText="1"/>
    </xf>
    <xf numFmtId="0" fontId="35" fillId="0" borderId="71" xfId="1" applyNumberFormat="1" applyFont="1" applyBorder="1" applyAlignment="1">
      <alignment horizontal="left" vertical="center" wrapText="1" shrinkToFit="1"/>
    </xf>
    <xf numFmtId="0" fontId="35" fillId="0" borderId="69" xfId="1" applyNumberFormat="1" applyFont="1" applyBorder="1" applyAlignment="1">
      <alignment horizontal="left" vertical="center" wrapText="1" shrinkToFit="1"/>
    </xf>
    <xf numFmtId="0" fontId="35" fillId="0" borderId="70" xfId="1" applyNumberFormat="1" applyFont="1" applyBorder="1" applyAlignment="1">
      <alignment horizontal="left" vertical="center" wrapText="1" shrinkToFit="1"/>
    </xf>
    <xf numFmtId="0" fontId="2" fillId="0" borderId="12" xfId="1" applyFont="1" applyBorder="1" applyAlignment="1">
      <alignment horizontal="right" vertical="center" wrapText="1" shrinkToFit="1"/>
    </xf>
    <xf numFmtId="0" fontId="2" fillId="0" borderId="13" xfId="1" applyFont="1" applyBorder="1" applyAlignment="1">
      <alignment horizontal="right" vertical="center" wrapText="1" shrinkToFit="1"/>
    </xf>
    <xf numFmtId="0" fontId="2" fillId="0" borderId="14" xfId="1" applyFont="1" applyBorder="1" applyAlignment="1">
      <alignment horizontal="right" vertical="center" wrapText="1" shrinkToFit="1"/>
    </xf>
    <xf numFmtId="0" fontId="21" fillId="0" borderId="80" xfId="1" applyNumberFormat="1" applyFont="1" applyBorder="1" applyAlignment="1">
      <alignment horizontal="center" vertical="center"/>
    </xf>
    <xf numFmtId="0" fontId="21" fillId="0" borderId="2" xfId="1" applyNumberFormat="1" applyFont="1" applyBorder="1" applyAlignment="1">
      <alignment horizontal="center" vertical="center"/>
    </xf>
    <xf numFmtId="0" fontId="21" fillId="0" borderId="30" xfId="1" applyNumberFormat="1" applyFont="1" applyBorder="1" applyAlignment="1">
      <alignment horizontal="center" vertical="center"/>
    </xf>
    <xf numFmtId="0" fontId="21" fillId="0" borderId="80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5" fillId="0" borderId="32" xfId="1" applyNumberFormat="1" applyFont="1" applyBorder="1" applyAlignment="1">
      <alignment horizontal="left" vertical="center" wrapText="1" shrinkToFit="1"/>
    </xf>
    <xf numFmtId="0" fontId="14" fillId="0" borderId="18" xfId="1" applyFont="1" applyBorder="1" applyAlignment="1">
      <alignment horizontal="left" vertical="center" shrinkToFit="1"/>
    </xf>
    <xf numFmtId="0" fontId="14" fillId="0" borderId="33" xfId="1" applyFont="1" applyBorder="1" applyAlignment="1">
      <alignment horizontal="left" vertical="center" shrinkToFit="1"/>
    </xf>
    <xf numFmtId="0" fontId="14" fillId="0" borderId="13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2" fillId="0" borderId="12" xfId="1" applyFont="1" applyBorder="1" applyAlignment="1">
      <alignment horizontal="right" vertical="center" shrinkToFit="1"/>
    </xf>
    <xf numFmtId="0" fontId="15" fillId="0" borderId="81" xfId="1" applyFont="1" applyBorder="1" applyAlignment="1">
      <alignment horizontal="left" vertical="center"/>
    </xf>
    <xf numFmtId="0" fontId="14" fillId="0" borderId="81" xfId="1" applyFont="1" applyBorder="1" applyAlignment="1">
      <alignment horizontal="left" vertical="center"/>
    </xf>
    <xf numFmtId="0" fontId="20" fillId="0" borderId="71" xfId="1" applyNumberFormat="1" applyFont="1" applyBorder="1" applyAlignment="1">
      <alignment horizontal="left" vertical="center" wrapText="1" shrinkToFit="1"/>
    </xf>
    <xf numFmtId="0" fontId="14" fillId="0" borderId="69" xfId="1" applyFont="1" applyBorder="1" applyAlignment="1">
      <alignment horizontal="left" vertical="center" shrinkToFit="1"/>
    </xf>
    <xf numFmtId="0" fontId="14" fillId="0" borderId="70" xfId="1" applyFont="1" applyBorder="1" applyAlignment="1">
      <alignment horizontal="left" vertical="center" shrinkToFit="1"/>
    </xf>
    <xf numFmtId="49" fontId="36" fillId="0" borderId="59" xfId="1" applyNumberFormat="1" applyFont="1" applyBorder="1" applyAlignment="1">
      <alignment horizontal="left" vertical="center" wrapText="1"/>
    </xf>
    <xf numFmtId="49" fontId="36" fillId="0" borderId="60" xfId="1" applyNumberFormat="1" applyFont="1" applyBorder="1" applyAlignment="1">
      <alignment horizontal="left" vertical="center" wrapText="1"/>
    </xf>
    <xf numFmtId="49" fontId="36" fillId="0" borderId="61" xfId="1" applyNumberFormat="1" applyFont="1" applyBorder="1" applyAlignment="1">
      <alignment horizontal="left" vertical="center" wrapText="1"/>
    </xf>
    <xf numFmtId="49" fontId="21" fillId="0" borderId="0" xfId="1" applyNumberFormat="1" applyFont="1" applyBorder="1" applyAlignment="1">
      <alignment horizontal="left" vertical="center" wrapText="1"/>
    </xf>
    <xf numFmtId="0" fontId="17" fillId="0" borderId="8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39" fillId="0" borderId="2" xfId="1" applyFont="1" applyBorder="1" applyAlignment="1">
      <alignment horizontal="center" vertical="center"/>
    </xf>
    <xf numFmtId="49" fontId="21" fillId="0" borderId="0" xfId="1" applyNumberFormat="1" applyFont="1" applyBorder="1" applyAlignment="1">
      <alignment horizontal="left" vertical="center"/>
    </xf>
    <xf numFmtId="0" fontId="8" fillId="0" borderId="5" xfId="1" applyNumberFormat="1" applyFont="1" applyBorder="1" applyAlignment="1">
      <alignment horizontal="center" vertical="center" textRotation="90"/>
    </xf>
    <xf numFmtId="0" fontId="8" fillId="0" borderId="4" xfId="1" applyNumberFormat="1" applyFont="1" applyBorder="1" applyAlignment="1">
      <alignment horizontal="center" vertical="center" textRotation="90"/>
    </xf>
    <xf numFmtId="0" fontId="38" fillId="0" borderId="6" xfId="1" applyFont="1" applyBorder="1" applyAlignment="1">
      <alignment horizontal="center" vertical="center" textRotation="90"/>
    </xf>
    <xf numFmtId="0" fontId="8" fillId="0" borderId="9" xfId="1" applyNumberFormat="1" applyFont="1" applyBorder="1" applyAlignment="1">
      <alignment horizontal="center" vertical="center" textRotation="90"/>
    </xf>
    <xf numFmtId="0" fontId="8" fillId="0" borderId="0" xfId="1" applyNumberFormat="1" applyFont="1" applyBorder="1" applyAlignment="1">
      <alignment horizontal="center" vertical="center" textRotation="90"/>
    </xf>
    <xf numFmtId="0" fontId="38" fillId="0" borderId="10" xfId="1" applyFont="1" applyBorder="1" applyAlignment="1">
      <alignment horizontal="center" vertical="center" textRotation="90"/>
    </xf>
    <xf numFmtId="0" fontId="8" fillId="0" borderId="32" xfId="1" applyNumberFormat="1" applyFont="1" applyBorder="1" applyAlignment="1">
      <alignment horizontal="center" vertical="center" textRotation="90"/>
    </xf>
    <xf numFmtId="0" fontId="8" fillId="0" borderId="18" xfId="1" applyNumberFormat="1" applyFont="1" applyBorder="1" applyAlignment="1">
      <alignment horizontal="center" vertical="center" textRotation="90"/>
    </xf>
    <xf numFmtId="0" fontId="38" fillId="0" borderId="33" xfId="1" applyFont="1" applyBorder="1" applyAlignment="1">
      <alignment horizontal="center" vertical="center" textRotation="90"/>
    </xf>
    <xf numFmtId="0" fontId="17" fillId="0" borderId="59" xfId="1" applyFont="1" applyBorder="1" applyAlignment="1">
      <alignment horizontal="center" vertical="center"/>
    </xf>
    <xf numFmtId="0" fontId="17" fillId="0" borderId="60" xfId="1" applyFont="1" applyBorder="1" applyAlignment="1">
      <alignment horizontal="center" vertical="center"/>
    </xf>
    <xf numFmtId="0" fontId="39" fillId="0" borderId="60" xfId="1" applyFont="1" applyBorder="1" applyAlignment="1">
      <alignment horizontal="center" vertical="center"/>
    </xf>
    <xf numFmtId="0" fontId="21" fillId="0" borderId="59" xfId="1" applyNumberFormat="1" applyFont="1" applyBorder="1" applyAlignment="1">
      <alignment horizontal="center" vertical="center"/>
    </xf>
    <xf numFmtId="0" fontId="21" fillId="0" borderId="60" xfId="1" applyNumberFormat="1" applyFont="1" applyBorder="1" applyAlignment="1">
      <alignment horizontal="center" vertical="center"/>
    </xf>
    <xf numFmtId="0" fontId="21" fillId="0" borderId="61" xfId="1" applyNumberFormat="1" applyFont="1" applyBorder="1" applyAlignment="1">
      <alignment horizontal="center" vertical="center"/>
    </xf>
    <xf numFmtId="0" fontId="21" fillId="0" borderId="59" xfId="1" applyFont="1" applyBorder="1" applyAlignment="1">
      <alignment horizontal="center" vertical="center"/>
    </xf>
    <xf numFmtId="0" fontId="21" fillId="0" borderId="60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" fillId="0" borderId="80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30" xfId="1" applyNumberFormat="1" applyFont="1" applyBorder="1" applyAlignment="1">
      <alignment horizontal="center" vertical="center"/>
    </xf>
    <xf numFmtId="49" fontId="41" fillId="0" borderId="48" xfId="1" applyNumberFormat="1" applyFont="1" applyBorder="1" applyAlignment="1">
      <alignment horizontal="center" vertical="center" wrapText="1"/>
    </xf>
    <xf numFmtId="0" fontId="38" fillId="0" borderId="49" xfId="1" applyFont="1" applyBorder="1" applyAlignment="1">
      <alignment horizontal="center" vertical="center" wrapText="1"/>
    </xf>
    <xf numFmtId="0" fontId="41" fillId="0" borderId="12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41" fillId="0" borderId="14" xfId="1" applyFont="1" applyBorder="1" applyAlignment="1">
      <alignment horizontal="center" vertical="center" wrapText="1"/>
    </xf>
    <xf numFmtId="0" fontId="41" fillId="0" borderId="12" xfId="1" applyNumberFormat="1" applyFont="1" applyBorder="1" applyAlignment="1">
      <alignment horizontal="center" vertical="center" wrapText="1"/>
    </xf>
    <xf numFmtId="0" fontId="41" fillId="0" borderId="13" xfId="1" applyNumberFormat="1" applyFont="1" applyBorder="1" applyAlignment="1">
      <alignment horizontal="center" vertical="center" wrapText="1"/>
    </xf>
    <xf numFmtId="0" fontId="41" fillId="0" borderId="14" xfId="1" applyNumberFormat="1" applyFont="1" applyBorder="1" applyAlignment="1">
      <alignment horizontal="center" vertical="center" wrapText="1"/>
    </xf>
    <xf numFmtId="0" fontId="13" fillId="0" borderId="12" xfId="1" applyNumberFormat="1" applyFont="1" applyBorder="1" applyAlignment="1">
      <alignment horizontal="center" vertical="center" wrapText="1"/>
    </xf>
    <xf numFmtId="0" fontId="13" fillId="0" borderId="13" xfId="1" applyNumberFormat="1" applyFont="1" applyBorder="1" applyAlignment="1">
      <alignment horizontal="center" vertical="center" wrapText="1"/>
    </xf>
    <xf numFmtId="0" fontId="13" fillId="0" borderId="14" xfId="1" applyNumberFormat="1" applyFont="1" applyBorder="1" applyAlignment="1">
      <alignment horizontal="center" vertical="center" wrapText="1"/>
    </xf>
    <xf numFmtId="49" fontId="41" fillId="0" borderId="12" xfId="1" applyNumberFormat="1" applyFont="1" applyBorder="1" applyAlignment="1">
      <alignment horizontal="center" vertical="center"/>
    </xf>
    <xf numFmtId="49" fontId="41" fillId="0" borderId="13" xfId="1" applyNumberFormat="1" applyFont="1" applyBorder="1" applyAlignment="1">
      <alignment horizontal="center" vertical="center"/>
    </xf>
    <xf numFmtId="49" fontId="41" fillId="0" borderId="14" xfId="1" applyNumberFormat="1" applyFont="1" applyBorder="1" applyAlignment="1">
      <alignment horizontal="center" vertical="center"/>
    </xf>
    <xf numFmtId="0" fontId="17" fillId="0" borderId="71" xfId="1" applyFont="1" applyBorder="1" applyAlignment="1">
      <alignment horizontal="center" vertical="center"/>
    </xf>
    <xf numFmtId="0" fontId="17" fillId="0" borderId="69" xfId="1" applyFont="1" applyBorder="1" applyAlignment="1">
      <alignment horizontal="center" vertical="center"/>
    </xf>
    <xf numFmtId="0" fontId="39" fillId="0" borderId="69" xfId="1" applyFont="1" applyBorder="1" applyAlignment="1">
      <alignment horizontal="center" vertical="center"/>
    </xf>
    <xf numFmtId="0" fontId="21" fillId="0" borderId="71" xfId="1" applyNumberFormat="1" applyFont="1" applyBorder="1" applyAlignment="1">
      <alignment horizontal="center" vertical="center"/>
    </xf>
    <xf numFmtId="0" fontId="21" fillId="0" borderId="69" xfId="1" applyNumberFormat="1" applyFont="1" applyBorder="1" applyAlignment="1">
      <alignment horizontal="center" vertical="center"/>
    </xf>
    <xf numFmtId="0" fontId="21" fillId="0" borderId="70" xfId="1" applyNumberFormat="1" applyFont="1" applyBorder="1" applyAlignment="1">
      <alignment horizontal="center" vertical="center"/>
    </xf>
    <xf numFmtId="0" fontId="21" fillId="0" borderId="71" xfId="1" applyFont="1" applyBorder="1" applyAlignment="1">
      <alignment horizontal="center" vertical="center"/>
    </xf>
    <xf numFmtId="0" fontId="21" fillId="0" borderId="69" xfId="1" applyFont="1" applyBorder="1" applyAlignment="1">
      <alignment horizontal="center" vertical="center"/>
    </xf>
    <xf numFmtId="0" fontId="21" fillId="0" borderId="70" xfId="1" applyFont="1" applyBorder="1" applyAlignment="1">
      <alignment horizontal="center" vertical="center"/>
    </xf>
    <xf numFmtId="49" fontId="21" fillId="0" borderId="18" xfId="1" applyNumberFormat="1" applyFont="1" applyBorder="1" applyAlignment="1">
      <alignment horizontal="center" vertical="center" wrapText="1"/>
    </xf>
    <xf numFmtId="49" fontId="21" fillId="0" borderId="0" xfId="1" applyNumberFormat="1" applyFont="1" applyBorder="1" applyAlignment="1">
      <alignment horizontal="center" vertical="center" wrapText="1"/>
    </xf>
    <xf numFmtId="0" fontId="8" fillId="0" borderId="18" xfId="1" applyNumberFormat="1" applyFont="1" applyBorder="1" applyAlignment="1">
      <alignment horizontal="center" vertical="center" wrapText="1"/>
    </xf>
    <xf numFmtId="49" fontId="41" fillId="0" borderId="39" xfId="1" applyNumberFormat="1" applyFont="1" applyBorder="1" applyAlignment="1">
      <alignment horizontal="left" vertical="center" wrapText="1"/>
    </xf>
    <xf numFmtId="0" fontId="38" fillId="0" borderId="40" xfId="1" applyFont="1" applyBorder="1" applyAlignment="1">
      <alignment horizontal="left" vertical="center"/>
    </xf>
    <xf numFmtId="49" fontId="21" fillId="0" borderId="71" xfId="1" applyNumberFormat="1" applyFont="1" applyBorder="1" applyAlignment="1">
      <alignment horizontal="center" vertical="center"/>
    </xf>
    <xf numFmtId="49" fontId="21" fillId="0" borderId="69" xfId="1" applyNumberFormat="1" applyFont="1" applyBorder="1" applyAlignment="1">
      <alignment horizontal="center" vertical="center"/>
    </xf>
    <xf numFmtId="49" fontId="21" fillId="0" borderId="70" xfId="1" applyNumberFormat="1" applyFont="1" applyBorder="1" applyAlignment="1">
      <alignment horizontal="center" vertical="center"/>
    </xf>
    <xf numFmtId="0" fontId="41" fillId="0" borderId="71" xfId="1" applyFont="1" applyBorder="1" applyAlignment="1">
      <alignment vertical="center" wrapText="1"/>
    </xf>
    <xf numFmtId="0" fontId="41" fillId="0" borderId="69" xfId="1" applyFont="1" applyBorder="1" applyAlignment="1">
      <alignment vertical="center" wrapText="1"/>
    </xf>
    <xf numFmtId="0" fontId="41" fillId="0" borderId="70" xfId="1" applyFont="1" applyBorder="1" applyAlignment="1">
      <alignment vertical="center" wrapText="1"/>
    </xf>
    <xf numFmtId="0" fontId="41" fillId="0" borderId="32" xfId="1" applyNumberFormat="1" applyFont="1" applyBorder="1" applyAlignment="1">
      <alignment horizontal="center" vertical="center" wrapText="1"/>
    </xf>
    <xf numFmtId="0" fontId="41" fillId="0" borderId="18" xfId="1" applyNumberFormat="1" applyFont="1" applyBorder="1" applyAlignment="1">
      <alignment horizontal="center" vertical="center" wrapText="1"/>
    </xf>
    <xf numFmtId="0" fontId="41" fillId="0" borderId="33" xfId="1" applyNumberFormat="1" applyFont="1" applyBorder="1" applyAlignment="1">
      <alignment horizontal="center" vertical="center" wrapText="1"/>
    </xf>
    <xf numFmtId="0" fontId="41" fillId="0" borderId="71" xfId="1" applyFont="1" applyBorder="1" applyAlignment="1">
      <alignment vertical="center"/>
    </xf>
    <xf numFmtId="0" fontId="41" fillId="0" borderId="69" xfId="1" applyFont="1" applyBorder="1" applyAlignment="1">
      <alignment vertical="center"/>
    </xf>
    <xf numFmtId="0" fontId="41" fillId="0" borderId="70" xfId="1" applyFont="1" applyBorder="1" applyAlignment="1">
      <alignment vertical="center"/>
    </xf>
    <xf numFmtId="49" fontId="22" fillId="0" borderId="75" xfId="1" applyNumberFormat="1" applyFont="1" applyBorder="1" applyAlignment="1">
      <alignment horizontal="left" vertical="center" wrapText="1"/>
    </xf>
    <xf numFmtId="0" fontId="42" fillId="0" borderId="60" xfId="1" applyFont="1" applyBorder="1" applyAlignment="1">
      <alignment horizontal="left" vertical="center"/>
    </xf>
    <xf numFmtId="49" fontId="22" fillId="0" borderId="59" xfId="1" applyNumberFormat="1" applyFont="1" applyBorder="1" applyAlignment="1">
      <alignment horizontal="center" vertical="center"/>
    </xf>
    <xf numFmtId="49" fontId="22" fillId="0" borderId="60" xfId="1" applyNumberFormat="1" applyFont="1" applyBorder="1" applyAlignment="1">
      <alignment horizontal="center" vertical="center"/>
    </xf>
    <xf numFmtId="49" fontId="22" fillId="0" borderId="61" xfId="1" applyNumberFormat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2" fillId="0" borderId="16" xfId="1" applyFont="1" applyBorder="1" applyAlignment="1">
      <alignment horizontal="center" vertical="center" wrapText="1"/>
    </xf>
    <xf numFmtId="0" fontId="22" fillId="0" borderId="59" xfId="1" applyNumberFormat="1" applyFont="1" applyBorder="1" applyAlignment="1">
      <alignment horizontal="center" vertical="center" wrapText="1"/>
    </xf>
    <xf numFmtId="0" fontId="22" fillId="0" borderId="60" xfId="1" applyNumberFormat="1" applyFont="1" applyBorder="1" applyAlignment="1">
      <alignment horizontal="center" vertical="center" wrapText="1"/>
    </xf>
    <xf numFmtId="0" fontId="22" fillId="0" borderId="61" xfId="1" applyNumberFormat="1" applyFont="1" applyBorder="1" applyAlignment="1">
      <alignment horizontal="center" vertical="center" wrapText="1"/>
    </xf>
    <xf numFmtId="0" fontId="22" fillId="0" borderId="59" xfId="1" applyFont="1" applyBorder="1" applyAlignment="1">
      <alignment vertical="center"/>
    </xf>
    <xf numFmtId="0" fontId="22" fillId="0" borderId="60" xfId="1" applyFont="1" applyBorder="1" applyAlignment="1">
      <alignment vertical="center"/>
    </xf>
    <xf numFmtId="0" fontId="22" fillId="0" borderId="61" xfId="1" applyFont="1" applyBorder="1" applyAlignment="1">
      <alignment vertical="center"/>
    </xf>
    <xf numFmtId="0" fontId="8" fillId="0" borderId="18" xfId="1" applyNumberFormat="1" applyFont="1" applyBorder="1" applyAlignment="1">
      <alignment horizontal="center" vertical="center"/>
    </xf>
    <xf numFmtId="49" fontId="41" fillId="0" borderId="82" xfId="1" applyNumberFormat="1" applyFont="1" applyBorder="1" applyAlignment="1">
      <alignment horizontal="center" vertical="center" wrapText="1"/>
    </xf>
    <xf numFmtId="49" fontId="41" fillId="0" borderId="83" xfId="1" applyNumberFormat="1" applyFont="1" applyBorder="1" applyAlignment="1">
      <alignment horizontal="center" vertical="center" wrapText="1"/>
    </xf>
    <xf numFmtId="49" fontId="41" fillId="0" borderId="85" xfId="1" applyNumberFormat="1" applyFont="1" applyBorder="1" applyAlignment="1">
      <alignment horizontal="center" vertical="center" wrapText="1"/>
    </xf>
    <xf numFmtId="49" fontId="41" fillId="0" borderId="86" xfId="1" applyNumberFormat="1" applyFont="1" applyBorder="1" applyAlignment="1">
      <alignment horizontal="center" vertical="center" wrapText="1"/>
    </xf>
    <xf numFmtId="49" fontId="41" fillId="0" borderId="88" xfId="1" applyNumberFormat="1" applyFont="1" applyBorder="1" applyAlignment="1">
      <alignment horizontal="center" vertical="center" wrapText="1"/>
    </xf>
    <xf numFmtId="49" fontId="41" fillId="0" borderId="89" xfId="1" applyNumberFormat="1" applyFont="1" applyBorder="1" applyAlignment="1">
      <alignment horizontal="center" vertical="center" wrapText="1"/>
    </xf>
    <xf numFmtId="49" fontId="41" fillId="0" borderId="84" xfId="1" applyNumberFormat="1" applyFont="1" applyBorder="1" applyAlignment="1">
      <alignment horizontal="center" vertical="center" wrapText="1"/>
    </xf>
    <xf numFmtId="49" fontId="41" fillId="0" borderId="87" xfId="1" applyNumberFormat="1" applyFont="1" applyBorder="1" applyAlignment="1">
      <alignment horizontal="center" vertical="center" wrapText="1"/>
    </xf>
    <xf numFmtId="49" fontId="41" fillId="0" borderId="90" xfId="1" applyNumberFormat="1" applyFont="1" applyBorder="1" applyAlignment="1">
      <alignment horizontal="center" vertical="center" wrapText="1"/>
    </xf>
    <xf numFmtId="49" fontId="41" fillId="0" borderId="5" xfId="1" applyNumberFormat="1" applyFont="1" applyBorder="1" applyAlignment="1">
      <alignment horizontal="center" vertical="center" wrapText="1"/>
    </xf>
    <xf numFmtId="49" fontId="41" fillId="0" borderId="4" xfId="1" applyNumberFormat="1" applyFont="1" applyBorder="1" applyAlignment="1">
      <alignment horizontal="center" vertical="center" wrapText="1"/>
    </xf>
    <xf numFmtId="49" fontId="41" fillId="0" borderId="6" xfId="1" applyNumberFormat="1" applyFont="1" applyBorder="1" applyAlignment="1">
      <alignment horizontal="center" vertical="center" wrapText="1"/>
    </xf>
    <xf numFmtId="49" fontId="41" fillId="0" borderId="9" xfId="1" applyNumberFormat="1" applyFont="1" applyBorder="1" applyAlignment="1">
      <alignment horizontal="center" vertical="center" wrapText="1"/>
    </xf>
    <xf numFmtId="49" fontId="41" fillId="0" borderId="0" xfId="1" applyNumberFormat="1" applyFont="1" applyBorder="1" applyAlignment="1">
      <alignment horizontal="center" vertical="center" wrapText="1"/>
    </xf>
    <xf numFmtId="49" fontId="41" fillId="0" borderId="10" xfId="1" applyNumberFormat="1" applyFont="1" applyBorder="1" applyAlignment="1">
      <alignment horizontal="center" vertical="center" wrapText="1"/>
    </xf>
    <xf numFmtId="0" fontId="41" fillId="0" borderId="5" xfId="1" applyNumberFormat="1" applyFont="1" applyBorder="1" applyAlignment="1">
      <alignment horizontal="center" vertical="center" wrapText="1"/>
    </xf>
    <xf numFmtId="0" fontId="41" fillId="0" borderId="4" xfId="1" applyNumberFormat="1" applyFont="1" applyBorder="1" applyAlignment="1">
      <alignment horizontal="center" vertical="center" wrapText="1"/>
    </xf>
    <xf numFmtId="0" fontId="41" fillId="0" borderId="6" xfId="1" applyNumberFormat="1" applyFont="1" applyBorder="1" applyAlignment="1">
      <alignment horizontal="center" vertical="center" wrapText="1"/>
    </xf>
    <xf numFmtId="0" fontId="41" fillId="0" borderId="15" xfId="1" applyNumberFormat="1" applyFont="1" applyBorder="1" applyAlignment="1">
      <alignment horizontal="center" vertical="center" wrapText="1"/>
    </xf>
    <xf numFmtId="0" fontId="41" fillId="0" borderId="1" xfId="1" applyNumberFormat="1" applyFont="1" applyBorder="1" applyAlignment="1">
      <alignment horizontal="center" vertical="center" wrapText="1"/>
    </xf>
    <xf numFmtId="0" fontId="41" fillId="0" borderId="16" xfId="1" applyNumberFormat="1" applyFont="1" applyBorder="1" applyAlignment="1">
      <alignment horizontal="center" vertical="center" wrapText="1"/>
    </xf>
    <xf numFmtId="0" fontId="41" fillId="0" borderId="32" xfId="1" applyFont="1" applyBorder="1" applyAlignment="1">
      <alignment horizontal="center" vertical="center" wrapText="1"/>
    </xf>
    <xf numFmtId="0" fontId="41" fillId="0" borderId="35" xfId="1" applyFont="1" applyBorder="1" applyAlignment="1">
      <alignment horizontal="center" vertical="center" wrapText="1"/>
    </xf>
    <xf numFmtId="0" fontId="41" fillId="0" borderId="37" xfId="1" applyNumberFormat="1" applyFont="1" applyBorder="1" applyAlignment="1">
      <alignment horizontal="center" vertical="center"/>
    </xf>
    <xf numFmtId="0" fontId="41" fillId="0" borderId="33" xfId="1" applyNumberFormat="1" applyFont="1" applyBorder="1" applyAlignment="1">
      <alignment horizontal="center" vertical="center"/>
    </xf>
    <xf numFmtId="49" fontId="19" fillId="0" borderId="59" xfId="1" applyNumberFormat="1" applyFont="1" applyBorder="1" applyAlignment="1">
      <alignment horizontal="center" vertical="center" wrapText="1"/>
    </xf>
    <xf numFmtId="49" fontId="19" fillId="0" borderId="61" xfId="1" applyNumberFormat="1" applyFont="1" applyBorder="1" applyAlignment="1">
      <alignment horizontal="center" vertical="center" wrapText="1"/>
    </xf>
    <xf numFmtId="49" fontId="18" fillId="0" borderId="80" xfId="1" applyNumberFormat="1" applyFont="1" applyBorder="1" applyAlignment="1">
      <alignment horizontal="left" vertical="center" wrapText="1"/>
    </xf>
    <xf numFmtId="49" fontId="18" fillId="0" borderId="2" xfId="1" applyNumberFormat="1" applyFont="1" applyBorder="1" applyAlignment="1">
      <alignment horizontal="left" vertical="center" wrapText="1"/>
    </xf>
    <xf numFmtId="49" fontId="18" fillId="0" borderId="30" xfId="1" applyNumberFormat="1" applyFont="1" applyBorder="1" applyAlignment="1">
      <alignment horizontal="left" vertical="center" wrapText="1"/>
    </xf>
    <xf numFmtId="0" fontId="22" fillId="0" borderId="59" xfId="1" applyFont="1" applyBorder="1" applyAlignment="1">
      <alignment horizontal="center" vertical="center" wrapText="1"/>
    </xf>
    <xf numFmtId="0" fontId="22" fillId="0" borderId="91" xfId="1" applyFont="1" applyBorder="1" applyAlignment="1">
      <alignment horizontal="center" vertical="center" wrapText="1"/>
    </xf>
    <xf numFmtId="49" fontId="22" fillId="0" borderId="62" xfId="1" applyNumberFormat="1" applyFont="1" applyBorder="1" applyAlignment="1">
      <alignment horizontal="center" vertical="center" wrapText="1"/>
    </xf>
    <xf numFmtId="49" fontId="22" fillId="0" borderId="64" xfId="1" applyNumberFormat="1" applyFont="1" applyBorder="1" applyAlignment="1">
      <alignment horizontal="center" vertical="center" wrapText="1"/>
    </xf>
    <xf numFmtId="0" fontId="19" fillId="0" borderId="49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49" fontId="19" fillId="0" borderId="92" xfId="1" applyNumberFormat="1" applyFont="1" applyBorder="1" applyAlignment="1">
      <alignment horizontal="center" vertical="center" wrapText="1"/>
    </xf>
    <xf numFmtId="49" fontId="19" fillId="0" borderId="93" xfId="1" applyNumberFormat="1" applyFont="1" applyBorder="1" applyAlignment="1">
      <alignment horizontal="center" vertical="center" wrapText="1"/>
    </xf>
    <xf numFmtId="49" fontId="19" fillId="0" borderId="9" xfId="1" applyNumberFormat="1" applyFont="1" applyBorder="1" applyAlignment="1">
      <alignment horizontal="center" vertical="center" wrapText="1"/>
    </xf>
    <xf numFmtId="49" fontId="19" fillId="0" borderId="10" xfId="1" applyNumberFormat="1" applyFont="1" applyBorder="1" applyAlignment="1">
      <alignment horizontal="center" vertical="center" wrapText="1"/>
    </xf>
    <xf numFmtId="49" fontId="19" fillId="0" borderId="15" xfId="1" applyNumberFormat="1" applyFont="1" applyBorder="1" applyAlignment="1">
      <alignment horizontal="center" vertical="center" wrapText="1"/>
    </xf>
    <xf numFmtId="49" fontId="19" fillId="0" borderId="16" xfId="1" applyNumberFormat="1" applyFont="1" applyBorder="1" applyAlignment="1">
      <alignment horizontal="center" vertical="center" wrapText="1"/>
    </xf>
    <xf numFmtId="0" fontId="18" fillId="0" borderId="80" xfId="1" applyFont="1" applyBorder="1" applyAlignment="1">
      <alignment vertical="center" wrapText="1"/>
    </xf>
    <xf numFmtId="0" fontId="18" fillId="0" borderId="2" xfId="1" applyFont="1" applyBorder="1" applyAlignment="1">
      <alignment vertical="center" wrapText="1"/>
    </xf>
    <xf numFmtId="0" fontId="18" fillId="0" borderId="30" xfId="1" applyFont="1" applyBorder="1" applyAlignment="1">
      <alignment vertical="center" wrapText="1"/>
    </xf>
    <xf numFmtId="0" fontId="22" fillId="0" borderId="62" xfId="1" applyNumberFormat="1" applyFont="1" applyBorder="1" applyAlignment="1">
      <alignment horizontal="center" vertical="center" wrapText="1"/>
    </xf>
    <xf numFmtId="0" fontId="22" fillId="0" borderId="64" xfId="1" applyNumberFormat="1" applyFont="1" applyBorder="1" applyAlignment="1">
      <alignment horizontal="center" vertical="center" wrapText="1"/>
    </xf>
    <xf numFmtId="0" fontId="22" fillId="0" borderId="80" xfId="1" applyFont="1" applyBorder="1" applyAlignment="1">
      <alignment horizontal="center" vertical="center" wrapText="1"/>
    </xf>
    <xf numFmtId="0" fontId="22" fillId="0" borderId="95" xfId="1" applyFont="1" applyBorder="1" applyAlignment="1">
      <alignment horizontal="center" vertical="center" wrapText="1"/>
    </xf>
    <xf numFmtId="0" fontId="19" fillId="0" borderId="39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94" xfId="1" applyNumberFormat="1" applyFont="1" applyBorder="1" applyAlignment="1">
      <alignment horizontal="center" vertical="center" wrapText="1"/>
    </xf>
    <xf numFmtId="0" fontId="19" fillId="0" borderId="54" xfId="1" applyNumberFormat="1" applyFont="1" applyBorder="1" applyAlignment="1">
      <alignment horizontal="center" vertical="center" wrapText="1"/>
    </xf>
    <xf numFmtId="0" fontId="18" fillId="2" borderId="80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vertical="center" wrapText="1"/>
    </xf>
    <xf numFmtId="0" fontId="18" fillId="2" borderId="30" xfId="1" applyFont="1" applyFill="1" applyBorder="1" applyAlignment="1">
      <alignment vertical="center" wrapText="1"/>
    </xf>
    <xf numFmtId="0" fontId="13" fillId="0" borderId="0" xfId="1" applyFont="1" applyBorder="1" applyAlignment="1">
      <alignment horizontal="left"/>
    </xf>
    <xf numFmtId="49" fontId="41" fillId="0" borderId="0" xfId="1" applyNumberFormat="1" applyFont="1" applyBorder="1" applyAlignment="1">
      <alignment horizontal="left" vertical="center" wrapText="1"/>
    </xf>
    <xf numFmtId="49" fontId="18" fillId="0" borderId="0" xfId="1" applyNumberFormat="1" applyFont="1" applyFill="1" applyBorder="1" applyAlignment="1">
      <alignment horizontal="left" vertical="justify"/>
    </xf>
    <xf numFmtId="0" fontId="15" fillId="0" borderId="0" xfId="1" applyFont="1" applyBorder="1" applyAlignment="1" applyProtection="1">
      <alignment vertical="justify"/>
    </xf>
    <xf numFmtId="49" fontId="18" fillId="0" borderId="32" xfId="1" applyNumberFormat="1" applyFont="1" applyBorder="1" applyAlignment="1">
      <alignment horizontal="center" vertical="center" wrapText="1"/>
    </xf>
    <xf numFmtId="49" fontId="18" fillId="0" borderId="33" xfId="1" applyNumberFormat="1" applyFont="1" applyBorder="1" applyAlignment="1">
      <alignment horizontal="center" vertical="center" wrapText="1"/>
    </xf>
    <xf numFmtId="0" fontId="22" fillId="0" borderId="55" xfId="1" applyFont="1" applyBorder="1" applyAlignment="1">
      <alignment horizontal="center" vertical="center" wrapText="1"/>
    </xf>
    <xf numFmtId="0" fontId="22" fillId="0" borderId="73" xfId="1" applyFont="1" applyBorder="1" applyAlignment="1">
      <alignment horizontal="center" vertical="center"/>
    </xf>
    <xf numFmtId="0" fontId="22" fillId="0" borderId="39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justify" wrapText="1"/>
    </xf>
    <xf numFmtId="0" fontId="17" fillId="0" borderId="4" xfId="1" applyFont="1" applyBorder="1" applyAlignment="1">
      <alignment horizontal="center" vertical="justify" wrapText="1"/>
    </xf>
    <xf numFmtId="0" fontId="17" fillId="0" borderId="6" xfId="1" applyFont="1" applyBorder="1" applyAlignment="1">
      <alignment horizontal="center" vertical="justify" wrapText="1"/>
    </xf>
    <xf numFmtId="49" fontId="22" fillId="0" borderId="12" xfId="1" applyNumberFormat="1" applyFont="1" applyBorder="1" applyAlignment="1">
      <alignment horizontal="center" vertical="center"/>
    </xf>
    <xf numFmtId="49" fontId="22" fillId="0" borderId="74" xfId="1" applyNumberFormat="1" applyFont="1" applyBorder="1" applyAlignment="1">
      <alignment horizontal="center" vertical="center"/>
    </xf>
    <xf numFmtId="49" fontId="19" fillId="0" borderId="49" xfId="1" applyNumberFormat="1" applyFont="1" applyBorder="1" applyAlignment="1">
      <alignment horizontal="center" vertical="center"/>
    </xf>
    <xf numFmtId="49" fontId="19" fillId="0" borderId="14" xfId="1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2276475</xdr:colOff>
      <xdr:row>0</xdr:row>
      <xdr:rowOff>161925</xdr:rowOff>
    </xdr:from>
    <xdr:to>
      <xdr:col>3</xdr:col>
      <xdr:colOff>1809750</xdr:colOff>
      <xdr:row>3</xdr:row>
      <xdr:rowOff>190500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61925"/>
          <a:ext cx="22479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2</xdr:row>
      <xdr:rowOff>180975</xdr:rowOff>
    </xdr:from>
    <xdr:to>
      <xdr:col>3</xdr:col>
      <xdr:colOff>19050</xdr:colOff>
      <xdr:row>5</xdr:row>
      <xdr:rowOff>76200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838200"/>
          <a:ext cx="190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1981200</xdr:colOff>
      <xdr:row>1</xdr:row>
      <xdr:rowOff>409575</xdr:rowOff>
    </xdr:from>
    <xdr:to>
      <xdr:col>20</xdr:col>
      <xdr:colOff>1409700</xdr:colOff>
      <xdr:row>4</xdr:row>
      <xdr:rowOff>352425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57150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2047875</xdr:colOff>
      <xdr:row>2</xdr:row>
      <xdr:rowOff>95250</xdr:rowOff>
    </xdr:from>
    <xdr:to>
      <xdr:col>3</xdr:col>
      <xdr:colOff>257175</xdr:colOff>
      <xdr:row>3</xdr:row>
      <xdr:rowOff>495300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62025"/>
          <a:ext cx="10191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3"/>
  <sheetViews>
    <sheetView topLeftCell="A52" zoomScale="50" zoomScaleNormal="50" zoomScaleSheetLayoutView="25" workbookViewId="0">
      <selection activeCell="C26" sqref="C26:E26"/>
    </sheetView>
  </sheetViews>
  <sheetFormatPr defaultColWidth="10.140625" defaultRowHeight="25.5" x14ac:dyDescent="0.35"/>
  <cols>
    <col min="1" max="1" width="45.7109375" style="310" customWidth="1"/>
    <col min="2" max="2" width="16.7109375" style="310" customWidth="1"/>
    <col min="3" max="3" width="40.7109375" style="310" customWidth="1"/>
    <col min="4" max="4" width="40.7109375" style="348" customWidth="1"/>
    <col min="5" max="5" width="20.7109375" style="611" customWidth="1"/>
    <col min="6" max="6" width="15.85546875" style="612" customWidth="1"/>
    <col min="7" max="7" width="20.42578125" style="578" customWidth="1"/>
    <col min="8" max="8" width="20.85546875" style="578" customWidth="1"/>
    <col min="9" max="9" width="24.85546875" style="359" customWidth="1"/>
    <col min="10" max="10" width="13.140625" style="359" customWidth="1"/>
    <col min="11" max="11" width="13.7109375" style="359" customWidth="1"/>
    <col min="12" max="20" width="9.7109375" style="359" customWidth="1"/>
    <col min="21" max="36" width="9.7109375" style="310" customWidth="1"/>
    <col min="37" max="256" width="10.140625" style="310"/>
    <col min="257" max="257" width="45.7109375" style="310" customWidth="1"/>
    <col min="258" max="258" width="16.7109375" style="310" customWidth="1"/>
    <col min="259" max="260" width="40.7109375" style="310" customWidth="1"/>
    <col min="261" max="261" width="20.7109375" style="310" customWidth="1"/>
    <col min="262" max="262" width="15.85546875" style="310" customWidth="1"/>
    <col min="263" max="263" width="20.42578125" style="310" customWidth="1"/>
    <col min="264" max="264" width="20.85546875" style="310" customWidth="1"/>
    <col min="265" max="265" width="24.85546875" style="310" customWidth="1"/>
    <col min="266" max="266" width="11.42578125" style="310" customWidth="1"/>
    <col min="267" max="267" width="13.7109375" style="310" customWidth="1"/>
    <col min="268" max="292" width="9.7109375" style="310" customWidth="1"/>
    <col min="293" max="512" width="10.140625" style="310"/>
    <col min="513" max="513" width="45.7109375" style="310" customWidth="1"/>
    <col min="514" max="514" width="16.7109375" style="310" customWidth="1"/>
    <col min="515" max="516" width="40.7109375" style="310" customWidth="1"/>
    <col min="517" max="517" width="20.7109375" style="310" customWidth="1"/>
    <col min="518" max="518" width="15.85546875" style="310" customWidth="1"/>
    <col min="519" max="519" width="20.42578125" style="310" customWidth="1"/>
    <col min="520" max="520" width="20.85546875" style="310" customWidth="1"/>
    <col min="521" max="521" width="24.85546875" style="310" customWidth="1"/>
    <col min="522" max="522" width="11.42578125" style="310" customWidth="1"/>
    <col min="523" max="523" width="13.7109375" style="310" customWidth="1"/>
    <col min="524" max="548" width="9.7109375" style="310" customWidth="1"/>
    <col min="549" max="768" width="10.140625" style="310"/>
    <col min="769" max="769" width="45.7109375" style="310" customWidth="1"/>
    <col min="770" max="770" width="16.7109375" style="310" customWidth="1"/>
    <col min="771" max="772" width="40.7109375" style="310" customWidth="1"/>
    <col min="773" max="773" width="20.7109375" style="310" customWidth="1"/>
    <col min="774" max="774" width="15.85546875" style="310" customWidth="1"/>
    <col min="775" max="775" width="20.42578125" style="310" customWidth="1"/>
    <col min="776" max="776" width="20.85546875" style="310" customWidth="1"/>
    <col min="777" max="777" width="24.85546875" style="310" customWidth="1"/>
    <col min="778" max="778" width="11.42578125" style="310" customWidth="1"/>
    <col min="779" max="779" width="13.7109375" style="310" customWidth="1"/>
    <col min="780" max="804" width="9.7109375" style="310" customWidth="1"/>
    <col min="805" max="1024" width="10.140625" style="310"/>
    <col min="1025" max="1025" width="45.7109375" style="310" customWidth="1"/>
    <col min="1026" max="1026" width="16.7109375" style="310" customWidth="1"/>
    <col min="1027" max="1028" width="40.7109375" style="310" customWidth="1"/>
    <col min="1029" max="1029" width="20.7109375" style="310" customWidth="1"/>
    <col min="1030" max="1030" width="15.85546875" style="310" customWidth="1"/>
    <col min="1031" max="1031" width="20.42578125" style="310" customWidth="1"/>
    <col min="1032" max="1032" width="20.85546875" style="310" customWidth="1"/>
    <col min="1033" max="1033" width="24.85546875" style="310" customWidth="1"/>
    <col min="1034" max="1034" width="11.42578125" style="310" customWidth="1"/>
    <col min="1035" max="1035" width="13.7109375" style="310" customWidth="1"/>
    <col min="1036" max="1060" width="9.7109375" style="310" customWidth="1"/>
    <col min="1061" max="1280" width="10.140625" style="310"/>
    <col min="1281" max="1281" width="45.7109375" style="310" customWidth="1"/>
    <col min="1282" max="1282" width="16.7109375" style="310" customWidth="1"/>
    <col min="1283" max="1284" width="40.7109375" style="310" customWidth="1"/>
    <col min="1285" max="1285" width="20.7109375" style="310" customWidth="1"/>
    <col min="1286" max="1286" width="15.85546875" style="310" customWidth="1"/>
    <col min="1287" max="1287" width="20.42578125" style="310" customWidth="1"/>
    <col min="1288" max="1288" width="20.85546875" style="310" customWidth="1"/>
    <col min="1289" max="1289" width="24.85546875" style="310" customWidth="1"/>
    <col min="1290" max="1290" width="11.42578125" style="310" customWidth="1"/>
    <col min="1291" max="1291" width="13.7109375" style="310" customWidth="1"/>
    <col min="1292" max="1316" width="9.7109375" style="310" customWidth="1"/>
    <col min="1317" max="1536" width="10.140625" style="310"/>
    <col min="1537" max="1537" width="45.7109375" style="310" customWidth="1"/>
    <col min="1538" max="1538" width="16.7109375" style="310" customWidth="1"/>
    <col min="1539" max="1540" width="40.7109375" style="310" customWidth="1"/>
    <col min="1541" max="1541" width="20.7109375" style="310" customWidth="1"/>
    <col min="1542" max="1542" width="15.85546875" style="310" customWidth="1"/>
    <col min="1543" max="1543" width="20.42578125" style="310" customWidth="1"/>
    <col min="1544" max="1544" width="20.85546875" style="310" customWidth="1"/>
    <col min="1545" max="1545" width="24.85546875" style="310" customWidth="1"/>
    <col min="1546" max="1546" width="11.42578125" style="310" customWidth="1"/>
    <col min="1547" max="1547" width="13.7109375" style="310" customWidth="1"/>
    <col min="1548" max="1572" width="9.7109375" style="310" customWidth="1"/>
    <col min="1573" max="1792" width="10.140625" style="310"/>
    <col min="1793" max="1793" width="45.7109375" style="310" customWidth="1"/>
    <col min="1794" max="1794" width="16.7109375" style="310" customWidth="1"/>
    <col min="1795" max="1796" width="40.7109375" style="310" customWidth="1"/>
    <col min="1797" max="1797" width="20.7109375" style="310" customWidth="1"/>
    <col min="1798" max="1798" width="15.85546875" style="310" customWidth="1"/>
    <col min="1799" max="1799" width="20.42578125" style="310" customWidth="1"/>
    <col min="1800" max="1800" width="20.85546875" style="310" customWidth="1"/>
    <col min="1801" max="1801" width="24.85546875" style="310" customWidth="1"/>
    <col min="1802" max="1802" width="11.42578125" style="310" customWidth="1"/>
    <col min="1803" max="1803" width="13.7109375" style="310" customWidth="1"/>
    <col min="1804" max="1828" width="9.7109375" style="310" customWidth="1"/>
    <col min="1829" max="2048" width="10.140625" style="310"/>
    <col min="2049" max="2049" width="45.7109375" style="310" customWidth="1"/>
    <col min="2050" max="2050" width="16.7109375" style="310" customWidth="1"/>
    <col min="2051" max="2052" width="40.7109375" style="310" customWidth="1"/>
    <col min="2053" max="2053" width="20.7109375" style="310" customWidth="1"/>
    <col min="2054" max="2054" width="15.85546875" style="310" customWidth="1"/>
    <col min="2055" max="2055" width="20.42578125" style="310" customWidth="1"/>
    <col min="2056" max="2056" width="20.85546875" style="310" customWidth="1"/>
    <col min="2057" max="2057" width="24.85546875" style="310" customWidth="1"/>
    <col min="2058" max="2058" width="11.42578125" style="310" customWidth="1"/>
    <col min="2059" max="2059" width="13.7109375" style="310" customWidth="1"/>
    <col min="2060" max="2084" width="9.7109375" style="310" customWidth="1"/>
    <col min="2085" max="2304" width="10.140625" style="310"/>
    <col min="2305" max="2305" width="45.7109375" style="310" customWidth="1"/>
    <col min="2306" max="2306" width="16.7109375" style="310" customWidth="1"/>
    <col min="2307" max="2308" width="40.7109375" style="310" customWidth="1"/>
    <col min="2309" max="2309" width="20.7109375" style="310" customWidth="1"/>
    <col min="2310" max="2310" width="15.85546875" style="310" customWidth="1"/>
    <col min="2311" max="2311" width="20.42578125" style="310" customWidth="1"/>
    <col min="2312" max="2312" width="20.85546875" style="310" customWidth="1"/>
    <col min="2313" max="2313" width="24.85546875" style="310" customWidth="1"/>
    <col min="2314" max="2314" width="11.42578125" style="310" customWidth="1"/>
    <col min="2315" max="2315" width="13.7109375" style="310" customWidth="1"/>
    <col min="2316" max="2340" width="9.7109375" style="310" customWidth="1"/>
    <col min="2341" max="2560" width="10.140625" style="310"/>
    <col min="2561" max="2561" width="45.7109375" style="310" customWidth="1"/>
    <col min="2562" max="2562" width="16.7109375" style="310" customWidth="1"/>
    <col min="2563" max="2564" width="40.7109375" style="310" customWidth="1"/>
    <col min="2565" max="2565" width="20.7109375" style="310" customWidth="1"/>
    <col min="2566" max="2566" width="15.85546875" style="310" customWidth="1"/>
    <col min="2567" max="2567" width="20.42578125" style="310" customWidth="1"/>
    <col min="2568" max="2568" width="20.85546875" style="310" customWidth="1"/>
    <col min="2569" max="2569" width="24.85546875" style="310" customWidth="1"/>
    <col min="2570" max="2570" width="11.42578125" style="310" customWidth="1"/>
    <col min="2571" max="2571" width="13.7109375" style="310" customWidth="1"/>
    <col min="2572" max="2596" width="9.7109375" style="310" customWidth="1"/>
    <col min="2597" max="2816" width="10.140625" style="310"/>
    <col min="2817" max="2817" width="45.7109375" style="310" customWidth="1"/>
    <col min="2818" max="2818" width="16.7109375" style="310" customWidth="1"/>
    <col min="2819" max="2820" width="40.7109375" style="310" customWidth="1"/>
    <col min="2821" max="2821" width="20.7109375" style="310" customWidth="1"/>
    <col min="2822" max="2822" width="15.85546875" style="310" customWidth="1"/>
    <col min="2823" max="2823" width="20.42578125" style="310" customWidth="1"/>
    <col min="2824" max="2824" width="20.85546875" style="310" customWidth="1"/>
    <col min="2825" max="2825" width="24.85546875" style="310" customWidth="1"/>
    <col min="2826" max="2826" width="11.42578125" style="310" customWidth="1"/>
    <col min="2827" max="2827" width="13.7109375" style="310" customWidth="1"/>
    <col min="2828" max="2852" width="9.7109375" style="310" customWidth="1"/>
    <col min="2853" max="3072" width="10.140625" style="310"/>
    <col min="3073" max="3073" width="45.7109375" style="310" customWidth="1"/>
    <col min="3074" max="3074" width="16.7109375" style="310" customWidth="1"/>
    <col min="3075" max="3076" width="40.7109375" style="310" customWidth="1"/>
    <col min="3077" max="3077" width="20.7109375" style="310" customWidth="1"/>
    <col min="3078" max="3078" width="15.85546875" style="310" customWidth="1"/>
    <col min="3079" max="3079" width="20.42578125" style="310" customWidth="1"/>
    <col min="3080" max="3080" width="20.85546875" style="310" customWidth="1"/>
    <col min="3081" max="3081" width="24.85546875" style="310" customWidth="1"/>
    <col min="3082" max="3082" width="11.42578125" style="310" customWidth="1"/>
    <col min="3083" max="3083" width="13.7109375" style="310" customWidth="1"/>
    <col min="3084" max="3108" width="9.7109375" style="310" customWidth="1"/>
    <col min="3109" max="3328" width="10.140625" style="310"/>
    <col min="3329" max="3329" width="45.7109375" style="310" customWidth="1"/>
    <col min="3330" max="3330" width="16.7109375" style="310" customWidth="1"/>
    <col min="3331" max="3332" width="40.7109375" style="310" customWidth="1"/>
    <col min="3333" max="3333" width="20.7109375" style="310" customWidth="1"/>
    <col min="3334" max="3334" width="15.85546875" style="310" customWidth="1"/>
    <col min="3335" max="3335" width="20.42578125" style="310" customWidth="1"/>
    <col min="3336" max="3336" width="20.85546875" style="310" customWidth="1"/>
    <col min="3337" max="3337" width="24.85546875" style="310" customWidth="1"/>
    <col min="3338" max="3338" width="11.42578125" style="310" customWidth="1"/>
    <col min="3339" max="3339" width="13.7109375" style="310" customWidth="1"/>
    <col min="3340" max="3364" width="9.7109375" style="310" customWidth="1"/>
    <col min="3365" max="3584" width="10.140625" style="310"/>
    <col min="3585" max="3585" width="45.7109375" style="310" customWidth="1"/>
    <col min="3586" max="3586" width="16.7109375" style="310" customWidth="1"/>
    <col min="3587" max="3588" width="40.7109375" style="310" customWidth="1"/>
    <col min="3589" max="3589" width="20.7109375" style="310" customWidth="1"/>
    <col min="3590" max="3590" width="15.85546875" style="310" customWidth="1"/>
    <col min="3591" max="3591" width="20.42578125" style="310" customWidth="1"/>
    <col min="3592" max="3592" width="20.85546875" style="310" customWidth="1"/>
    <col min="3593" max="3593" width="24.85546875" style="310" customWidth="1"/>
    <col min="3594" max="3594" width="11.42578125" style="310" customWidth="1"/>
    <col min="3595" max="3595" width="13.7109375" style="310" customWidth="1"/>
    <col min="3596" max="3620" width="9.7109375" style="310" customWidth="1"/>
    <col min="3621" max="3840" width="10.140625" style="310"/>
    <col min="3841" max="3841" width="45.7109375" style="310" customWidth="1"/>
    <col min="3842" max="3842" width="16.7109375" style="310" customWidth="1"/>
    <col min="3843" max="3844" width="40.7109375" style="310" customWidth="1"/>
    <col min="3845" max="3845" width="20.7109375" style="310" customWidth="1"/>
    <col min="3846" max="3846" width="15.85546875" style="310" customWidth="1"/>
    <col min="3847" max="3847" width="20.42578125" style="310" customWidth="1"/>
    <col min="3848" max="3848" width="20.85546875" style="310" customWidth="1"/>
    <col min="3849" max="3849" width="24.85546875" style="310" customWidth="1"/>
    <col min="3850" max="3850" width="11.42578125" style="310" customWidth="1"/>
    <col min="3851" max="3851" width="13.7109375" style="310" customWidth="1"/>
    <col min="3852" max="3876" width="9.7109375" style="310" customWidth="1"/>
    <col min="3877" max="4096" width="10.140625" style="310"/>
    <col min="4097" max="4097" width="45.7109375" style="310" customWidth="1"/>
    <col min="4098" max="4098" width="16.7109375" style="310" customWidth="1"/>
    <col min="4099" max="4100" width="40.7109375" style="310" customWidth="1"/>
    <col min="4101" max="4101" width="20.7109375" style="310" customWidth="1"/>
    <col min="4102" max="4102" width="15.85546875" style="310" customWidth="1"/>
    <col min="4103" max="4103" width="20.42578125" style="310" customWidth="1"/>
    <col min="4104" max="4104" width="20.85546875" style="310" customWidth="1"/>
    <col min="4105" max="4105" width="24.85546875" style="310" customWidth="1"/>
    <col min="4106" max="4106" width="11.42578125" style="310" customWidth="1"/>
    <col min="4107" max="4107" width="13.7109375" style="310" customWidth="1"/>
    <col min="4108" max="4132" width="9.7109375" style="310" customWidth="1"/>
    <col min="4133" max="4352" width="10.140625" style="310"/>
    <col min="4353" max="4353" width="45.7109375" style="310" customWidth="1"/>
    <col min="4354" max="4354" width="16.7109375" style="310" customWidth="1"/>
    <col min="4355" max="4356" width="40.7109375" style="310" customWidth="1"/>
    <col min="4357" max="4357" width="20.7109375" style="310" customWidth="1"/>
    <col min="4358" max="4358" width="15.85546875" style="310" customWidth="1"/>
    <col min="4359" max="4359" width="20.42578125" style="310" customWidth="1"/>
    <col min="4360" max="4360" width="20.85546875" style="310" customWidth="1"/>
    <col min="4361" max="4361" width="24.85546875" style="310" customWidth="1"/>
    <col min="4362" max="4362" width="11.42578125" style="310" customWidth="1"/>
    <col min="4363" max="4363" width="13.7109375" style="310" customWidth="1"/>
    <col min="4364" max="4388" width="9.7109375" style="310" customWidth="1"/>
    <col min="4389" max="4608" width="10.140625" style="310"/>
    <col min="4609" max="4609" width="45.7109375" style="310" customWidth="1"/>
    <col min="4610" max="4610" width="16.7109375" style="310" customWidth="1"/>
    <col min="4611" max="4612" width="40.7109375" style="310" customWidth="1"/>
    <col min="4613" max="4613" width="20.7109375" style="310" customWidth="1"/>
    <col min="4614" max="4614" width="15.85546875" style="310" customWidth="1"/>
    <col min="4615" max="4615" width="20.42578125" style="310" customWidth="1"/>
    <col min="4616" max="4616" width="20.85546875" style="310" customWidth="1"/>
    <col min="4617" max="4617" width="24.85546875" style="310" customWidth="1"/>
    <col min="4618" max="4618" width="11.42578125" style="310" customWidth="1"/>
    <col min="4619" max="4619" width="13.7109375" style="310" customWidth="1"/>
    <col min="4620" max="4644" width="9.7109375" style="310" customWidth="1"/>
    <col min="4645" max="4864" width="10.140625" style="310"/>
    <col min="4865" max="4865" width="45.7109375" style="310" customWidth="1"/>
    <col min="4866" max="4866" width="16.7109375" style="310" customWidth="1"/>
    <col min="4867" max="4868" width="40.7109375" style="310" customWidth="1"/>
    <col min="4869" max="4869" width="20.7109375" style="310" customWidth="1"/>
    <col min="4870" max="4870" width="15.85546875" style="310" customWidth="1"/>
    <col min="4871" max="4871" width="20.42578125" style="310" customWidth="1"/>
    <col min="4872" max="4872" width="20.85546875" style="310" customWidth="1"/>
    <col min="4873" max="4873" width="24.85546875" style="310" customWidth="1"/>
    <col min="4874" max="4874" width="11.42578125" style="310" customWidth="1"/>
    <col min="4875" max="4875" width="13.7109375" style="310" customWidth="1"/>
    <col min="4876" max="4900" width="9.7109375" style="310" customWidth="1"/>
    <col min="4901" max="5120" width="10.140625" style="310"/>
    <col min="5121" max="5121" width="45.7109375" style="310" customWidth="1"/>
    <col min="5122" max="5122" width="16.7109375" style="310" customWidth="1"/>
    <col min="5123" max="5124" width="40.7109375" style="310" customWidth="1"/>
    <col min="5125" max="5125" width="20.7109375" style="310" customWidth="1"/>
    <col min="5126" max="5126" width="15.85546875" style="310" customWidth="1"/>
    <col min="5127" max="5127" width="20.42578125" style="310" customWidth="1"/>
    <col min="5128" max="5128" width="20.85546875" style="310" customWidth="1"/>
    <col min="5129" max="5129" width="24.85546875" style="310" customWidth="1"/>
    <col min="5130" max="5130" width="11.42578125" style="310" customWidth="1"/>
    <col min="5131" max="5131" width="13.7109375" style="310" customWidth="1"/>
    <col min="5132" max="5156" width="9.7109375" style="310" customWidth="1"/>
    <col min="5157" max="5376" width="10.140625" style="310"/>
    <col min="5377" max="5377" width="45.7109375" style="310" customWidth="1"/>
    <col min="5378" max="5378" width="16.7109375" style="310" customWidth="1"/>
    <col min="5379" max="5380" width="40.7109375" style="310" customWidth="1"/>
    <col min="5381" max="5381" width="20.7109375" style="310" customWidth="1"/>
    <col min="5382" max="5382" width="15.85546875" style="310" customWidth="1"/>
    <col min="5383" max="5383" width="20.42578125" style="310" customWidth="1"/>
    <col min="5384" max="5384" width="20.85546875" style="310" customWidth="1"/>
    <col min="5385" max="5385" width="24.85546875" style="310" customWidth="1"/>
    <col min="5386" max="5386" width="11.42578125" style="310" customWidth="1"/>
    <col min="5387" max="5387" width="13.7109375" style="310" customWidth="1"/>
    <col min="5388" max="5412" width="9.7109375" style="310" customWidth="1"/>
    <col min="5413" max="5632" width="10.140625" style="310"/>
    <col min="5633" max="5633" width="45.7109375" style="310" customWidth="1"/>
    <col min="5634" max="5634" width="16.7109375" style="310" customWidth="1"/>
    <col min="5635" max="5636" width="40.7109375" style="310" customWidth="1"/>
    <col min="5637" max="5637" width="20.7109375" style="310" customWidth="1"/>
    <col min="5638" max="5638" width="15.85546875" style="310" customWidth="1"/>
    <col min="5639" max="5639" width="20.42578125" style="310" customWidth="1"/>
    <col min="5640" max="5640" width="20.85546875" style="310" customWidth="1"/>
    <col min="5641" max="5641" width="24.85546875" style="310" customWidth="1"/>
    <col min="5642" max="5642" width="11.42578125" style="310" customWidth="1"/>
    <col min="5643" max="5643" width="13.7109375" style="310" customWidth="1"/>
    <col min="5644" max="5668" width="9.7109375" style="310" customWidth="1"/>
    <col min="5669" max="5888" width="10.140625" style="310"/>
    <col min="5889" max="5889" width="45.7109375" style="310" customWidth="1"/>
    <col min="5890" max="5890" width="16.7109375" style="310" customWidth="1"/>
    <col min="5891" max="5892" width="40.7109375" style="310" customWidth="1"/>
    <col min="5893" max="5893" width="20.7109375" style="310" customWidth="1"/>
    <col min="5894" max="5894" width="15.85546875" style="310" customWidth="1"/>
    <col min="5895" max="5895" width="20.42578125" style="310" customWidth="1"/>
    <col min="5896" max="5896" width="20.85546875" style="310" customWidth="1"/>
    <col min="5897" max="5897" width="24.85546875" style="310" customWidth="1"/>
    <col min="5898" max="5898" width="11.42578125" style="310" customWidth="1"/>
    <col min="5899" max="5899" width="13.7109375" style="310" customWidth="1"/>
    <col min="5900" max="5924" width="9.7109375" style="310" customWidth="1"/>
    <col min="5925" max="6144" width="10.140625" style="310"/>
    <col min="6145" max="6145" width="45.7109375" style="310" customWidth="1"/>
    <col min="6146" max="6146" width="16.7109375" style="310" customWidth="1"/>
    <col min="6147" max="6148" width="40.7109375" style="310" customWidth="1"/>
    <col min="6149" max="6149" width="20.7109375" style="310" customWidth="1"/>
    <col min="6150" max="6150" width="15.85546875" style="310" customWidth="1"/>
    <col min="6151" max="6151" width="20.42578125" style="310" customWidth="1"/>
    <col min="6152" max="6152" width="20.85546875" style="310" customWidth="1"/>
    <col min="6153" max="6153" width="24.85546875" style="310" customWidth="1"/>
    <col min="6154" max="6154" width="11.42578125" style="310" customWidth="1"/>
    <col min="6155" max="6155" width="13.7109375" style="310" customWidth="1"/>
    <col min="6156" max="6180" width="9.7109375" style="310" customWidth="1"/>
    <col min="6181" max="6400" width="10.140625" style="310"/>
    <col min="6401" max="6401" width="45.7109375" style="310" customWidth="1"/>
    <col min="6402" max="6402" width="16.7109375" style="310" customWidth="1"/>
    <col min="6403" max="6404" width="40.7109375" style="310" customWidth="1"/>
    <col min="6405" max="6405" width="20.7109375" style="310" customWidth="1"/>
    <col min="6406" max="6406" width="15.85546875" style="310" customWidth="1"/>
    <col min="6407" max="6407" width="20.42578125" style="310" customWidth="1"/>
    <col min="6408" max="6408" width="20.85546875" style="310" customWidth="1"/>
    <col min="6409" max="6409" width="24.85546875" style="310" customWidth="1"/>
    <col min="6410" max="6410" width="11.42578125" style="310" customWidth="1"/>
    <col min="6411" max="6411" width="13.7109375" style="310" customWidth="1"/>
    <col min="6412" max="6436" width="9.7109375" style="310" customWidth="1"/>
    <col min="6437" max="6656" width="10.140625" style="310"/>
    <col min="6657" max="6657" width="45.7109375" style="310" customWidth="1"/>
    <col min="6658" max="6658" width="16.7109375" style="310" customWidth="1"/>
    <col min="6659" max="6660" width="40.7109375" style="310" customWidth="1"/>
    <col min="6661" max="6661" width="20.7109375" style="310" customWidth="1"/>
    <col min="6662" max="6662" width="15.85546875" style="310" customWidth="1"/>
    <col min="6663" max="6663" width="20.42578125" style="310" customWidth="1"/>
    <col min="6664" max="6664" width="20.85546875" style="310" customWidth="1"/>
    <col min="6665" max="6665" width="24.85546875" style="310" customWidth="1"/>
    <col min="6666" max="6666" width="11.42578125" style="310" customWidth="1"/>
    <col min="6667" max="6667" width="13.7109375" style="310" customWidth="1"/>
    <col min="6668" max="6692" width="9.7109375" style="310" customWidth="1"/>
    <col min="6693" max="6912" width="10.140625" style="310"/>
    <col min="6913" max="6913" width="45.7109375" style="310" customWidth="1"/>
    <col min="6914" max="6914" width="16.7109375" style="310" customWidth="1"/>
    <col min="6915" max="6916" width="40.7109375" style="310" customWidth="1"/>
    <col min="6917" max="6917" width="20.7109375" style="310" customWidth="1"/>
    <col min="6918" max="6918" width="15.85546875" style="310" customWidth="1"/>
    <col min="6919" max="6919" width="20.42578125" style="310" customWidth="1"/>
    <col min="6920" max="6920" width="20.85546875" style="310" customWidth="1"/>
    <col min="6921" max="6921" width="24.85546875" style="310" customWidth="1"/>
    <col min="6922" max="6922" width="11.42578125" style="310" customWidth="1"/>
    <col min="6923" max="6923" width="13.7109375" style="310" customWidth="1"/>
    <col min="6924" max="6948" width="9.7109375" style="310" customWidth="1"/>
    <col min="6949" max="7168" width="10.140625" style="310"/>
    <col min="7169" max="7169" width="45.7109375" style="310" customWidth="1"/>
    <col min="7170" max="7170" width="16.7109375" style="310" customWidth="1"/>
    <col min="7171" max="7172" width="40.7109375" style="310" customWidth="1"/>
    <col min="7173" max="7173" width="20.7109375" style="310" customWidth="1"/>
    <col min="7174" max="7174" width="15.85546875" style="310" customWidth="1"/>
    <col min="7175" max="7175" width="20.42578125" style="310" customWidth="1"/>
    <col min="7176" max="7176" width="20.85546875" style="310" customWidth="1"/>
    <col min="7177" max="7177" width="24.85546875" style="310" customWidth="1"/>
    <col min="7178" max="7178" width="11.42578125" style="310" customWidth="1"/>
    <col min="7179" max="7179" width="13.7109375" style="310" customWidth="1"/>
    <col min="7180" max="7204" width="9.7109375" style="310" customWidth="1"/>
    <col min="7205" max="7424" width="10.140625" style="310"/>
    <col min="7425" max="7425" width="45.7109375" style="310" customWidth="1"/>
    <col min="7426" max="7426" width="16.7109375" style="310" customWidth="1"/>
    <col min="7427" max="7428" width="40.7109375" style="310" customWidth="1"/>
    <col min="7429" max="7429" width="20.7109375" style="310" customWidth="1"/>
    <col min="7430" max="7430" width="15.85546875" style="310" customWidth="1"/>
    <col min="7431" max="7431" width="20.42578125" style="310" customWidth="1"/>
    <col min="7432" max="7432" width="20.85546875" style="310" customWidth="1"/>
    <col min="7433" max="7433" width="24.85546875" style="310" customWidth="1"/>
    <col min="7434" max="7434" width="11.42578125" style="310" customWidth="1"/>
    <col min="7435" max="7435" width="13.7109375" style="310" customWidth="1"/>
    <col min="7436" max="7460" width="9.7109375" style="310" customWidth="1"/>
    <col min="7461" max="7680" width="10.140625" style="310"/>
    <col min="7681" max="7681" width="45.7109375" style="310" customWidth="1"/>
    <col min="7682" max="7682" width="16.7109375" style="310" customWidth="1"/>
    <col min="7683" max="7684" width="40.7109375" style="310" customWidth="1"/>
    <col min="7685" max="7685" width="20.7109375" style="310" customWidth="1"/>
    <col min="7686" max="7686" width="15.85546875" style="310" customWidth="1"/>
    <col min="7687" max="7687" width="20.42578125" style="310" customWidth="1"/>
    <col min="7688" max="7688" width="20.85546875" style="310" customWidth="1"/>
    <col min="7689" max="7689" width="24.85546875" style="310" customWidth="1"/>
    <col min="7690" max="7690" width="11.42578125" style="310" customWidth="1"/>
    <col min="7691" max="7691" width="13.7109375" style="310" customWidth="1"/>
    <col min="7692" max="7716" width="9.7109375" style="310" customWidth="1"/>
    <col min="7717" max="7936" width="10.140625" style="310"/>
    <col min="7937" max="7937" width="45.7109375" style="310" customWidth="1"/>
    <col min="7938" max="7938" width="16.7109375" style="310" customWidth="1"/>
    <col min="7939" max="7940" width="40.7109375" style="310" customWidth="1"/>
    <col min="7941" max="7941" width="20.7109375" style="310" customWidth="1"/>
    <col min="7942" max="7942" width="15.85546875" style="310" customWidth="1"/>
    <col min="7943" max="7943" width="20.42578125" style="310" customWidth="1"/>
    <col min="7944" max="7944" width="20.85546875" style="310" customWidth="1"/>
    <col min="7945" max="7945" width="24.85546875" style="310" customWidth="1"/>
    <col min="7946" max="7946" width="11.42578125" style="310" customWidth="1"/>
    <col min="7947" max="7947" width="13.7109375" style="310" customWidth="1"/>
    <col min="7948" max="7972" width="9.7109375" style="310" customWidth="1"/>
    <col min="7973" max="8192" width="10.140625" style="310"/>
    <col min="8193" max="8193" width="45.7109375" style="310" customWidth="1"/>
    <col min="8194" max="8194" width="16.7109375" style="310" customWidth="1"/>
    <col min="8195" max="8196" width="40.7109375" style="310" customWidth="1"/>
    <col min="8197" max="8197" width="20.7109375" style="310" customWidth="1"/>
    <col min="8198" max="8198" width="15.85546875" style="310" customWidth="1"/>
    <col min="8199" max="8199" width="20.42578125" style="310" customWidth="1"/>
    <col min="8200" max="8200" width="20.85546875" style="310" customWidth="1"/>
    <col min="8201" max="8201" width="24.85546875" style="310" customWidth="1"/>
    <col min="8202" max="8202" width="11.42578125" style="310" customWidth="1"/>
    <col min="8203" max="8203" width="13.7109375" style="310" customWidth="1"/>
    <col min="8204" max="8228" width="9.7109375" style="310" customWidth="1"/>
    <col min="8229" max="8448" width="10.140625" style="310"/>
    <col min="8449" max="8449" width="45.7109375" style="310" customWidth="1"/>
    <col min="8450" max="8450" width="16.7109375" style="310" customWidth="1"/>
    <col min="8451" max="8452" width="40.7109375" style="310" customWidth="1"/>
    <col min="8453" max="8453" width="20.7109375" style="310" customWidth="1"/>
    <col min="8454" max="8454" width="15.85546875" style="310" customWidth="1"/>
    <col min="8455" max="8455" width="20.42578125" style="310" customWidth="1"/>
    <col min="8456" max="8456" width="20.85546875" style="310" customWidth="1"/>
    <col min="8457" max="8457" width="24.85546875" style="310" customWidth="1"/>
    <col min="8458" max="8458" width="11.42578125" style="310" customWidth="1"/>
    <col min="8459" max="8459" width="13.7109375" style="310" customWidth="1"/>
    <col min="8460" max="8484" width="9.7109375" style="310" customWidth="1"/>
    <col min="8485" max="8704" width="10.140625" style="310"/>
    <col min="8705" max="8705" width="45.7109375" style="310" customWidth="1"/>
    <col min="8706" max="8706" width="16.7109375" style="310" customWidth="1"/>
    <col min="8707" max="8708" width="40.7109375" style="310" customWidth="1"/>
    <col min="8709" max="8709" width="20.7109375" style="310" customWidth="1"/>
    <col min="8710" max="8710" width="15.85546875" style="310" customWidth="1"/>
    <col min="8711" max="8711" width="20.42578125" style="310" customWidth="1"/>
    <col min="8712" max="8712" width="20.85546875" style="310" customWidth="1"/>
    <col min="8713" max="8713" width="24.85546875" style="310" customWidth="1"/>
    <col min="8714" max="8714" width="11.42578125" style="310" customWidth="1"/>
    <col min="8715" max="8715" width="13.7109375" style="310" customWidth="1"/>
    <col min="8716" max="8740" width="9.7109375" style="310" customWidth="1"/>
    <col min="8741" max="8960" width="10.140625" style="310"/>
    <col min="8961" max="8961" width="45.7109375" style="310" customWidth="1"/>
    <col min="8962" max="8962" width="16.7109375" style="310" customWidth="1"/>
    <col min="8963" max="8964" width="40.7109375" style="310" customWidth="1"/>
    <col min="8965" max="8965" width="20.7109375" style="310" customWidth="1"/>
    <col min="8966" max="8966" width="15.85546875" style="310" customWidth="1"/>
    <col min="8967" max="8967" width="20.42578125" style="310" customWidth="1"/>
    <col min="8968" max="8968" width="20.85546875" style="310" customWidth="1"/>
    <col min="8969" max="8969" width="24.85546875" style="310" customWidth="1"/>
    <col min="8970" max="8970" width="11.42578125" style="310" customWidth="1"/>
    <col min="8971" max="8971" width="13.7109375" style="310" customWidth="1"/>
    <col min="8972" max="8996" width="9.7109375" style="310" customWidth="1"/>
    <col min="8997" max="9216" width="10.140625" style="310"/>
    <col min="9217" max="9217" width="45.7109375" style="310" customWidth="1"/>
    <col min="9218" max="9218" width="16.7109375" style="310" customWidth="1"/>
    <col min="9219" max="9220" width="40.7109375" style="310" customWidth="1"/>
    <col min="9221" max="9221" width="20.7109375" style="310" customWidth="1"/>
    <col min="9222" max="9222" width="15.85546875" style="310" customWidth="1"/>
    <col min="9223" max="9223" width="20.42578125" style="310" customWidth="1"/>
    <col min="9224" max="9224" width="20.85546875" style="310" customWidth="1"/>
    <col min="9225" max="9225" width="24.85546875" style="310" customWidth="1"/>
    <col min="9226" max="9226" width="11.42578125" style="310" customWidth="1"/>
    <col min="9227" max="9227" width="13.7109375" style="310" customWidth="1"/>
    <col min="9228" max="9252" width="9.7109375" style="310" customWidth="1"/>
    <col min="9253" max="9472" width="10.140625" style="310"/>
    <col min="9473" max="9473" width="45.7109375" style="310" customWidth="1"/>
    <col min="9474" max="9474" width="16.7109375" style="310" customWidth="1"/>
    <col min="9475" max="9476" width="40.7109375" style="310" customWidth="1"/>
    <col min="9477" max="9477" width="20.7109375" style="310" customWidth="1"/>
    <col min="9478" max="9478" width="15.85546875" style="310" customWidth="1"/>
    <col min="9479" max="9479" width="20.42578125" style="310" customWidth="1"/>
    <col min="9480" max="9480" width="20.85546875" style="310" customWidth="1"/>
    <col min="9481" max="9481" width="24.85546875" style="310" customWidth="1"/>
    <col min="9482" max="9482" width="11.42578125" style="310" customWidth="1"/>
    <col min="9483" max="9483" width="13.7109375" style="310" customWidth="1"/>
    <col min="9484" max="9508" width="9.7109375" style="310" customWidth="1"/>
    <col min="9509" max="9728" width="10.140625" style="310"/>
    <col min="9729" max="9729" width="45.7109375" style="310" customWidth="1"/>
    <col min="9730" max="9730" width="16.7109375" style="310" customWidth="1"/>
    <col min="9731" max="9732" width="40.7109375" style="310" customWidth="1"/>
    <col min="9733" max="9733" width="20.7109375" style="310" customWidth="1"/>
    <col min="9734" max="9734" width="15.85546875" style="310" customWidth="1"/>
    <col min="9735" max="9735" width="20.42578125" style="310" customWidth="1"/>
    <col min="9736" max="9736" width="20.85546875" style="310" customWidth="1"/>
    <col min="9737" max="9737" width="24.85546875" style="310" customWidth="1"/>
    <col min="9738" max="9738" width="11.42578125" style="310" customWidth="1"/>
    <col min="9739" max="9739" width="13.7109375" style="310" customWidth="1"/>
    <col min="9740" max="9764" width="9.7109375" style="310" customWidth="1"/>
    <col min="9765" max="9984" width="10.140625" style="310"/>
    <col min="9985" max="9985" width="45.7109375" style="310" customWidth="1"/>
    <col min="9986" max="9986" width="16.7109375" style="310" customWidth="1"/>
    <col min="9987" max="9988" width="40.7109375" style="310" customWidth="1"/>
    <col min="9989" max="9989" width="20.7109375" style="310" customWidth="1"/>
    <col min="9990" max="9990" width="15.85546875" style="310" customWidth="1"/>
    <col min="9991" max="9991" width="20.42578125" style="310" customWidth="1"/>
    <col min="9992" max="9992" width="20.85546875" style="310" customWidth="1"/>
    <col min="9993" max="9993" width="24.85546875" style="310" customWidth="1"/>
    <col min="9994" max="9994" width="11.42578125" style="310" customWidth="1"/>
    <col min="9995" max="9995" width="13.7109375" style="310" customWidth="1"/>
    <col min="9996" max="10020" width="9.7109375" style="310" customWidth="1"/>
    <col min="10021" max="10240" width="10.140625" style="310"/>
    <col min="10241" max="10241" width="45.7109375" style="310" customWidth="1"/>
    <col min="10242" max="10242" width="16.7109375" style="310" customWidth="1"/>
    <col min="10243" max="10244" width="40.7109375" style="310" customWidth="1"/>
    <col min="10245" max="10245" width="20.7109375" style="310" customWidth="1"/>
    <col min="10246" max="10246" width="15.85546875" style="310" customWidth="1"/>
    <col min="10247" max="10247" width="20.42578125" style="310" customWidth="1"/>
    <col min="10248" max="10248" width="20.85546875" style="310" customWidth="1"/>
    <col min="10249" max="10249" width="24.85546875" style="310" customWidth="1"/>
    <col min="10250" max="10250" width="11.42578125" style="310" customWidth="1"/>
    <col min="10251" max="10251" width="13.7109375" style="310" customWidth="1"/>
    <col min="10252" max="10276" width="9.7109375" style="310" customWidth="1"/>
    <col min="10277" max="10496" width="10.140625" style="310"/>
    <col min="10497" max="10497" width="45.7109375" style="310" customWidth="1"/>
    <col min="10498" max="10498" width="16.7109375" style="310" customWidth="1"/>
    <col min="10499" max="10500" width="40.7109375" style="310" customWidth="1"/>
    <col min="10501" max="10501" width="20.7109375" style="310" customWidth="1"/>
    <col min="10502" max="10502" width="15.85546875" style="310" customWidth="1"/>
    <col min="10503" max="10503" width="20.42578125" style="310" customWidth="1"/>
    <col min="10504" max="10504" width="20.85546875" style="310" customWidth="1"/>
    <col min="10505" max="10505" width="24.85546875" style="310" customWidth="1"/>
    <col min="10506" max="10506" width="11.42578125" style="310" customWidth="1"/>
    <col min="10507" max="10507" width="13.7109375" style="310" customWidth="1"/>
    <col min="10508" max="10532" width="9.7109375" style="310" customWidth="1"/>
    <col min="10533" max="10752" width="10.140625" style="310"/>
    <col min="10753" max="10753" width="45.7109375" style="310" customWidth="1"/>
    <col min="10754" max="10754" width="16.7109375" style="310" customWidth="1"/>
    <col min="10755" max="10756" width="40.7109375" style="310" customWidth="1"/>
    <col min="10757" max="10757" width="20.7109375" style="310" customWidth="1"/>
    <col min="10758" max="10758" width="15.85546875" style="310" customWidth="1"/>
    <col min="10759" max="10759" width="20.42578125" style="310" customWidth="1"/>
    <col min="10760" max="10760" width="20.85546875" style="310" customWidth="1"/>
    <col min="10761" max="10761" width="24.85546875" style="310" customWidth="1"/>
    <col min="10762" max="10762" width="11.42578125" style="310" customWidth="1"/>
    <col min="10763" max="10763" width="13.7109375" style="310" customWidth="1"/>
    <col min="10764" max="10788" width="9.7109375" style="310" customWidth="1"/>
    <col min="10789" max="11008" width="10.140625" style="310"/>
    <col min="11009" max="11009" width="45.7109375" style="310" customWidth="1"/>
    <col min="11010" max="11010" width="16.7109375" style="310" customWidth="1"/>
    <col min="11011" max="11012" width="40.7109375" style="310" customWidth="1"/>
    <col min="11013" max="11013" width="20.7109375" style="310" customWidth="1"/>
    <col min="11014" max="11014" width="15.85546875" style="310" customWidth="1"/>
    <col min="11015" max="11015" width="20.42578125" style="310" customWidth="1"/>
    <col min="11016" max="11016" width="20.85546875" style="310" customWidth="1"/>
    <col min="11017" max="11017" width="24.85546875" style="310" customWidth="1"/>
    <col min="11018" max="11018" width="11.42578125" style="310" customWidth="1"/>
    <col min="11019" max="11019" width="13.7109375" style="310" customWidth="1"/>
    <col min="11020" max="11044" width="9.7109375" style="310" customWidth="1"/>
    <col min="11045" max="11264" width="10.140625" style="310"/>
    <col min="11265" max="11265" width="45.7109375" style="310" customWidth="1"/>
    <col min="11266" max="11266" width="16.7109375" style="310" customWidth="1"/>
    <col min="11267" max="11268" width="40.7109375" style="310" customWidth="1"/>
    <col min="11269" max="11269" width="20.7109375" style="310" customWidth="1"/>
    <col min="11270" max="11270" width="15.85546875" style="310" customWidth="1"/>
    <col min="11271" max="11271" width="20.42578125" style="310" customWidth="1"/>
    <col min="11272" max="11272" width="20.85546875" style="310" customWidth="1"/>
    <col min="11273" max="11273" width="24.85546875" style="310" customWidth="1"/>
    <col min="11274" max="11274" width="11.42578125" style="310" customWidth="1"/>
    <col min="11275" max="11275" width="13.7109375" style="310" customWidth="1"/>
    <col min="11276" max="11300" width="9.7109375" style="310" customWidth="1"/>
    <col min="11301" max="11520" width="10.140625" style="310"/>
    <col min="11521" max="11521" width="45.7109375" style="310" customWidth="1"/>
    <col min="11522" max="11522" width="16.7109375" style="310" customWidth="1"/>
    <col min="11523" max="11524" width="40.7109375" style="310" customWidth="1"/>
    <col min="11525" max="11525" width="20.7109375" style="310" customWidth="1"/>
    <col min="11526" max="11526" width="15.85546875" style="310" customWidth="1"/>
    <col min="11527" max="11527" width="20.42578125" style="310" customWidth="1"/>
    <col min="11528" max="11528" width="20.85546875" style="310" customWidth="1"/>
    <col min="11529" max="11529" width="24.85546875" style="310" customWidth="1"/>
    <col min="11530" max="11530" width="11.42578125" style="310" customWidth="1"/>
    <col min="11531" max="11531" width="13.7109375" style="310" customWidth="1"/>
    <col min="11532" max="11556" width="9.7109375" style="310" customWidth="1"/>
    <col min="11557" max="11776" width="10.140625" style="310"/>
    <col min="11777" max="11777" width="45.7109375" style="310" customWidth="1"/>
    <col min="11778" max="11778" width="16.7109375" style="310" customWidth="1"/>
    <col min="11779" max="11780" width="40.7109375" style="310" customWidth="1"/>
    <col min="11781" max="11781" width="20.7109375" style="310" customWidth="1"/>
    <col min="11782" max="11782" width="15.85546875" style="310" customWidth="1"/>
    <col min="11783" max="11783" width="20.42578125" style="310" customWidth="1"/>
    <col min="11784" max="11784" width="20.85546875" style="310" customWidth="1"/>
    <col min="11785" max="11785" width="24.85546875" style="310" customWidth="1"/>
    <col min="11786" max="11786" width="11.42578125" style="310" customWidth="1"/>
    <col min="11787" max="11787" width="13.7109375" style="310" customWidth="1"/>
    <col min="11788" max="11812" width="9.7109375" style="310" customWidth="1"/>
    <col min="11813" max="12032" width="10.140625" style="310"/>
    <col min="12033" max="12033" width="45.7109375" style="310" customWidth="1"/>
    <col min="12034" max="12034" width="16.7109375" style="310" customWidth="1"/>
    <col min="12035" max="12036" width="40.7109375" style="310" customWidth="1"/>
    <col min="12037" max="12037" width="20.7109375" style="310" customWidth="1"/>
    <col min="12038" max="12038" width="15.85546875" style="310" customWidth="1"/>
    <col min="12039" max="12039" width="20.42578125" style="310" customWidth="1"/>
    <col min="12040" max="12040" width="20.85546875" style="310" customWidth="1"/>
    <col min="12041" max="12041" width="24.85546875" style="310" customWidth="1"/>
    <col min="12042" max="12042" width="11.42578125" style="310" customWidth="1"/>
    <col min="12043" max="12043" width="13.7109375" style="310" customWidth="1"/>
    <col min="12044" max="12068" width="9.7109375" style="310" customWidth="1"/>
    <col min="12069" max="12288" width="10.140625" style="310"/>
    <col min="12289" max="12289" width="45.7109375" style="310" customWidth="1"/>
    <col min="12290" max="12290" width="16.7109375" style="310" customWidth="1"/>
    <col min="12291" max="12292" width="40.7109375" style="310" customWidth="1"/>
    <col min="12293" max="12293" width="20.7109375" style="310" customWidth="1"/>
    <col min="12294" max="12294" width="15.85546875" style="310" customWidth="1"/>
    <col min="12295" max="12295" width="20.42578125" style="310" customWidth="1"/>
    <col min="12296" max="12296" width="20.85546875" style="310" customWidth="1"/>
    <col min="12297" max="12297" width="24.85546875" style="310" customWidth="1"/>
    <col min="12298" max="12298" width="11.42578125" style="310" customWidth="1"/>
    <col min="12299" max="12299" width="13.7109375" style="310" customWidth="1"/>
    <col min="12300" max="12324" width="9.7109375" style="310" customWidth="1"/>
    <col min="12325" max="12544" width="10.140625" style="310"/>
    <col min="12545" max="12545" width="45.7109375" style="310" customWidth="1"/>
    <col min="12546" max="12546" width="16.7109375" style="310" customWidth="1"/>
    <col min="12547" max="12548" width="40.7109375" style="310" customWidth="1"/>
    <col min="12549" max="12549" width="20.7109375" style="310" customWidth="1"/>
    <col min="12550" max="12550" width="15.85546875" style="310" customWidth="1"/>
    <col min="12551" max="12551" width="20.42578125" style="310" customWidth="1"/>
    <col min="12552" max="12552" width="20.85546875" style="310" customWidth="1"/>
    <col min="12553" max="12553" width="24.85546875" style="310" customWidth="1"/>
    <col min="12554" max="12554" width="11.42578125" style="310" customWidth="1"/>
    <col min="12555" max="12555" width="13.7109375" style="310" customWidth="1"/>
    <col min="12556" max="12580" width="9.7109375" style="310" customWidth="1"/>
    <col min="12581" max="12800" width="10.140625" style="310"/>
    <col min="12801" max="12801" width="45.7109375" style="310" customWidth="1"/>
    <col min="12802" max="12802" width="16.7109375" style="310" customWidth="1"/>
    <col min="12803" max="12804" width="40.7109375" style="310" customWidth="1"/>
    <col min="12805" max="12805" width="20.7109375" style="310" customWidth="1"/>
    <col min="12806" max="12806" width="15.85546875" style="310" customWidth="1"/>
    <col min="12807" max="12807" width="20.42578125" style="310" customWidth="1"/>
    <col min="12808" max="12808" width="20.85546875" style="310" customWidth="1"/>
    <col min="12809" max="12809" width="24.85546875" style="310" customWidth="1"/>
    <col min="12810" max="12810" width="11.42578125" style="310" customWidth="1"/>
    <col min="12811" max="12811" width="13.7109375" style="310" customWidth="1"/>
    <col min="12812" max="12836" width="9.7109375" style="310" customWidth="1"/>
    <col min="12837" max="13056" width="10.140625" style="310"/>
    <col min="13057" max="13057" width="45.7109375" style="310" customWidth="1"/>
    <col min="13058" max="13058" width="16.7109375" style="310" customWidth="1"/>
    <col min="13059" max="13060" width="40.7109375" style="310" customWidth="1"/>
    <col min="13061" max="13061" width="20.7109375" style="310" customWidth="1"/>
    <col min="13062" max="13062" width="15.85546875" style="310" customWidth="1"/>
    <col min="13063" max="13063" width="20.42578125" style="310" customWidth="1"/>
    <col min="13064" max="13064" width="20.85546875" style="310" customWidth="1"/>
    <col min="13065" max="13065" width="24.85546875" style="310" customWidth="1"/>
    <col min="13066" max="13066" width="11.42578125" style="310" customWidth="1"/>
    <col min="13067" max="13067" width="13.7109375" style="310" customWidth="1"/>
    <col min="13068" max="13092" width="9.7109375" style="310" customWidth="1"/>
    <col min="13093" max="13312" width="10.140625" style="310"/>
    <col min="13313" max="13313" width="45.7109375" style="310" customWidth="1"/>
    <col min="13314" max="13314" width="16.7109375" style="310" customWidth="1"/>
    <col min="13315" max="13316" width="40.7109375" style="310" customWidth="1"/>
    <col min="13317" max="13317" width="20.7109375" style="310" customWidth="1"/>
    <col min="13318" max="13318" width="15.85546875" style="310" customWidth="1"/>
    <col min="13319" max="13319" width="20.42578125" style="310" customWidth="1"/>
    <col min="13320" max="13320" width="20.85546875" style="310" customWidth="1"/>
    <col min="13321" max="13321" width="24.85546875" style="310" customWidth="1"/>
    <col min="13322" max="13322" width="11.42578125" style="310" customWidth="1"/>
    <col min="13323" max="13323" width="13.7109375" style="310" customWidth="1"/>
    <col min="13324" max="13348" width="9.7109375" style="310" customWidth="1"/>
    <col min="13349" max="13568" width="10.140625" style="310"/>
    <col min="13569" max="13569" width="45.7109375" style="310" customWidth="1"/>
    <col min="13570" max="13570" width="16.7109375" style="310" customWidth="1"/>
    <col min="13571" max="13572" width="40.7109375" style="310" customWidth="1"/>
    <col min="13573" max="13573" width="20.7109375" style="310" customWidth="1"/>
    <col min="13574" max="13574" width="15.85546875" style="310" customWidth="1"/>
    <col min="13575" max="13575" width="20.42578125" style="310" customWidth="1"/>
    <col min="13576" max="13576" width="20.85546875" style="310" customWidth="1"/>
    <col min="13577" max="13577" width="24.85546875" style="310" customWidth="1"/>
    <col min="13578" max="13578" width="11.42578125" style="310" customWidth="1"/>
    <col min="13579" max="13579" width="13.7109375" style="310" customWidth="1"/>
    <col min="13580" max="13604" width="9.7109375" style="310" customWidth="1"/>
    <col min="13605" max="13824" width="10.140625" style="310"/>
    <col min="13825" max="13825" width="45.7109375" style="310" customWidth="1"/>
    <col min="13826" max="13826" width="16.7109375" style="310" customWidth="1"/>
    <col min="13827" max="13828" width="40.7109375" style="310" customWidth="1"/>
    <col min="13829" max="13829" width="20.7109375" style="310" customWidth="1"/>
    <col min="13830" max="13830" width="15.85546875" style="310" customWidth="1"/>
    <col min="13831" max="13831" width="20.42578125" style="310" customWidth="1"/>
    <col min="13832" max="13832" width="20.85546875" style="310" customWidth="1"/>
    <col min="13833" max="13833" width="24.85546875" style="310" customWidth="1"/>
    <col min="13834" max="13834" width="11.42578125" style="310" customWidth="1"/>
    <col min="13835" max="13835" width="13.7109375" style="310" customWidth="1"/>
    <col min="13836" max="13860" width="9.7109375" style="310" customWidth="1"/>
    <col min="13861" max="14080" width="10.140625" style="310"/>
    <col min="14081" max="14081" width="45.7109375" style="310" customWidth="1"/>
    <col min="14082" max="14082" width="16.7109375" style="310" customWidth="1"/>
    <col min="14083" max="14084" width="40.7109375" style="310" customWidth="1"/>
    <col min="14085" max="14085" width="20.7109375" style="310" customWidth="1"/>
    <col min="14086" max="14086" width="15.85546875" style="310" customWidth="1"/>
    <col min="14087" max="14087" width="20.42578125" style="310" customWidth="1"/>
    <col min="14088" max="14088" width="20.85546875" style="310" customWidth="1"/>
    <col min="14089" max="14089" width="24.85546875" style="310" customWidth="1"/>
    <col min="14090" max="14090" width="11.42578125" style="310" customWidth="1"/>
    <col min="14091" max="14091" width="13.7109375" style="310" customWidth="1"/>
    <col min="14092" max="14116" width="9.7109375" style="310" customWidth="1"/>
    <col min="14117" max="14336" width="10.140625" style="310"/>
    <col min="14337" max="14337" width="45.7109375" style="310" customWidth="1"/>
    <col min="14338" max="14338" width="16.7109375" style="310" customWidth="1"/>
    <col min="14339" max="14340" width="40.7109375" style="310" customWidth="1"/>
    <col min="14341" max="14341" width="20.7109375" style="310" customWidth="1"/>
    <col min="14342" max="14342" width="15.85546875" style="310" customWidth="1"/>
    <col min="14343" max="14343" width="20.42578125" style="310" customWidth="1"/>
    <col min="14344" max="14344" width="20.85546875" style="310" customWidth="1"/>
    <col min="14345" max="14345" width="24.85546875" style="310" customWidth="1"/>
    <col min="14346" max="14346" width="11.42578125" style="310" customWidth="1"/>
    <col min="14347" max="14347" width="13.7109375" style="310" customWidth="1"/>
    <col min="14348" max="14372" width="9.7109375" style="310" customWidth="1"/>
    <col min="14373" max="14592" width="10.140625" style="310"/>
    <col min="14593" max="14593" width="45.7109375" style="310" customWidth="1"/>
    <col min="14594" max="14594" width="16.7109375" style="310" customWidth="1"/>
    <col min="14595" max="14596" width="40.7109375" style="310" customWidth="1"/>
    <col min="14597" max="14597" width="20.7109375" style="310" customWidth="1"/>
    <col min="14598" max="14598" width="15.85546875" style="310" customWidth="1"/>
    <col min="14599" max="14599" width="20.42578125" style="310" customWidth="1"/>
    <col min="14600" max="14600" width="20.85546875" style="310" customWidth="1"/>
    <col min="14601" max="14601" width="24.85546875" style="310" customWidth="1"/>
    <col min="14602" max="14602" width="11.42578125" style="310" customWidth="1"/>
    <col min="14603" max="14603" width="13.7109375" style="310" customWidth="1"/>
    <col min="14604" max="14628" width="9.7109375" style="310" customWidth="1"/>
    <col min="14629" max="14848" width="10.140625" style="310"/>
    <col min="14849" max="14849" width="45.7109375" style="310" customWidth="1"/>
    <col min="14850" max="14850" width="16.7109375" style="310" customWidth="1"/>
    <col min="14851" max="14852" width="40.7109375" style="310" customWidth="1"/>
    <col min="14853" max="14853" width="20.7109375" style="310" customWidth="1"/>
    <col min="14854" max="14854" width="15.85546875" style="310" customWidth="1"/>
    <col min="14855" max="14855" width="20.42578125" style="310" customWidth="1"/>
    <col min="14856" max="14856" width="20.85546875" style="310" customWidth="1"/>
    <col min="14857" max="14857" width="24.85546875" style="310" customWidth="1"/>
    <col min="14858" max="14858" width="11.42578125" style="310" customWidth="1"/>
    <col min="14859" max="14859" width="13.7109375" style="310" customWidth="1"/>
    <col min="14860" max="14884" width="9.7109375" style="310" customWidth="1"/>
    <col min="14885" max="15104" width="10.140625" style="310"/>
    <col min="15105" max="15105" width="45.7109375" style="310" customWidth="1"/>
    <col min="15106" max="15106" width="16.7109375" style="310" customWidth="1"/>
    <col min="15107" max="15108" width="40.7109375" style="310" customWidth="1"/>
    <col min="15109" max="15109" width="20.7109375" style="310" customWidth="1"/>
    <col min="15110" max="15110" width="15.85546875" style="310" customWidth="1"/>
    <col min="15111" max="15111" width="20.42578125" style="310" customWidth="1"/>
    <col min="15112" max="15112" width="20.85546875" style="310" customWidth="1"/>
    <col min="15113" max="15113" width="24.85546875" style="310" customWidth="1"/>
    <col min="15114" max="15114" width="11.42578125" style="310" customWidth="1"/>
    <col min="15115" max="15115" width="13.7109375" style="310" customWidth="1"/>
    <col min="15116" max="15140" width="9.7109375" style="310" customWidth="1"/>
    <col min="15141" max="15360" width="10.140625" style="310"/>
    <col min="15361" max="15361" width="45.7109375" style="310" customWidth="1"/>
    <col min="15362" max="15362" width="16.7109375" style="310" customWidth="1"/>
    <col min="15363" max="15364" width="40.7109375" style="310" customWidth="1"/>
    <col min="15365" max="15365" width="20.7109375" style="310" customWidth="1"/>
    <col min="15366" max="15366" width="15.85546875" style="310" customWidth="1"/>
    <col min="15367" max="15367" width="20.42578125" style="310" customWidth="1"/>
    <col min="15368" max="15368" width="20.85546875" style="310" customWidth="1"/>
    <col min="15369" max="15369" width="24.85546875" style="310" customWidth="1"/>
    <col min="15370" max="15370" width="11.42578125" style="310" customWidth="1"/>
    <col min="15371" max="15371" width="13.7109375" style="310" customWidth="1"/>
    <col min="15372" max="15396" width="9.7109375" style="310" customWidth="1"/>
    <col min="15397" max="15616" width="10.140625" style="310"/>
    <col min="15617" max="15617" width="45.7109375" style="310" customWidth="1"/>
    <col min="15618" max="15618" width="16.7109375" style="310" customWidth="1"/>
    <col min="15619" max="15620" width="40.7109375" style="310" customWidth="1"/>
    <col min="15621" max="15621" width="20.7109375" style="310" customWidth="1"/>
    <col min="15622" max="15622" width="15.85546875" style="310" customWidth="1"/>
    <col min="15623" max="15623" width="20.42578125" style="310" customWidth="1"/>
    <col min="15624" max="15624" width="20.85546875" style="310" customWidth="1"/>
    <col min="15625" max="15625" width="24.85546875" style="310" customWidth="1"/>
    <col min="15626" max="15626" width="11.42578125" style="310" customWidth="1"/>
    <col min="15627" max="15627" width="13.7109375" style="310" customWidth="1"/>
    <col min="15628" max="15652" width="9.7109375" style="310" customWidth="1"/>
    <col min="15653" max="15872" width="10.140625" style="310"/>
    <col min="15873" max="15873" width="45.7109375" style="310" customWidth="1"/>
    <col min="15874" max="15874" width="16.7109375" style="310" customWidth="1"/>
    <col min="15875" max="15876" width="40.7109375" style="310" customWidth="1"/>
    <col min="15877" max="15877" width="20.7109375" style="310" customWidth="1"/>
    <col min="15878" max="15878" width="15.85546875" style="310" customWidth="1"/>
    <col min="15879" max="15879" width="20.42578125" style="310" customWidth="1"/>
    <col min="15880" max="15880" width="20.85546875" style="310" customWidth="1"/>
    <col min="15881" max="15881" width="24.85546875" style="310" customWidth="1"/>
    <col min="15882" max="15882" width="11.42578125" style="310" customWidth="1"/>
    <col min="15883" max="15883" width="13.7109375" style="310" customWidth="1"/>
    <col min="15884" max="15908" width="9.7109375" style="310" customWidth="1"/>
    <col min="15909" max="16128" width="10.140625" style="310"/>
    <col min="16129" max="16129" width="45.7109375" style="310" customWidth="1"/>
    <col min="16130" max="16130" width="16.7109375" style="310" customWidth="1"/>
    <col min="16131" max="16132" width="40.7109375" style="310" customWidth="1"/>
    <col min="16133" max="16133" width="20.7109375" style="310" customWidth="1"/>
    <col min="16134" max="16134" width="15.85546875" style="310" customWidth="1"/>
    <col min="16135" max="16135" width="20.42578125" style="310" customWidth="1"/>
    <col min="16136" max="16136" width="20.85546875" style="310" customWidth="1"/>
    <col min="16137" max="16137" width="24.85546875" style="310" customWidth="1"/>
    <col min="16138" max="16138" width="11.42578125" style="310" customWidth="1"/>
    <col min="16139" max="16139" width="13.7109375" style="310" customWidth="1"/>
    <col min="16140" max="16164" width="9.7109375" style="310" customWidth="1"/>
    <col min="16165" max="16384" width="10.140625" style="310"/>
  </cols>
  <sheetData>
    <row r="1" spans="1:69" ht="26.25" x14ac:dyDescent="0.4">
      <c r="B1" s="1247" t="s">
        <v>113</v>
      </c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  <c r="N1" s="1247"/>
      <c r="O1" s="1247"/>
      <c r="P1" s="1247"/>
      <c r="Q1" s="1247"/>
      <c r="R1" s="1247"/>
      <c r="S1" s="1247"/>
      <c r="T1" s="1247"/>
      <c r="U1" s="1247"/>
      <c r="V1" s="1247"/>
      <c r="W1" s="1247"/>
      <c r="X1" s="1247"/>
      <c r="Y1" s="1247"/>
      <c r="Z1" s="1247"/>
      <c r="AA1" s="1247"/>
      <c r="AB1" s="1247"/>
      <c r="AC1" s="1247"/>
      <c r="AD1" s="1247"/>
      <c r="AE1" s="1247"/>
      <c r="AF1" s="1247"/>
    </row>
    <row r="2" spans="1:69" ht="62.25" customHeight="1" x14ac:dyDescent="0.35">
      <c r="B2" s="1248" t="s">
        <v>114</v>
      </c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  <c r="N2" s="1248"/>
      <c r="O2" s="1248"/>
      <c r="P2" s="1248"/>
      <c r="Q2" s="1248"/>
      <c r="R2" s="1248"/>
      <c r="S2" s="1248"/>
      <c r="T2" s="1248"/>
      <c r="U2" s="1248"/>
      <c r="V2" s="1248"/>
      <c r="W2" s="1248"/>
      <c r="X2" s="1248"/>
      <c r="Y2" s="1248"/>
      <c r="Z2" s="1248"/>
      <c r="AA2" s="1248"/>
      <c r="AB2" s="1248"/>
      <c r="AC2" s="1248"/>
      <c r="AD2" s="1248"/>
      <c r="AE2" s="1248"/>
      <c r="AF2" s="1248"/>
    </row>
    <row r="3" spans="1:69" ht="51" customHeight="1" x14ac:dyDescent="0.35">
      <c r="B3" s="1249" t="s">
        <v>115</v>
      </c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249"/>
      <c r="R3" s="1249"/>
      <c r="S3" s="1249"/>
      <c r="T3" s="1249"/>
      <c r="U3" s="1249"/>
      <c r="V3" s="1249"/>
      <c r="W3" s="1249"/>
      <c r="X3" s="1249"/>
      <c r="Y3" s="1249"/>
      <c r="Z3" s="1249"/>
      <c r="AA3" s="1249"/>
      <c r="AB3" s="1249"/>
      <c r="AC3" s="1249"/>
      <c r="AD3" s="1249"/>
      <c r="AE3" s="1249"/>
      <c r="AF3" s="1249"/>
    </row>
    <row r="4" spans="1:69" ht="91.5" customHeight="1" x14ac:dyDescent="0.35">
      <c r="C4" s="1250" t="s">
        <v>3</v>
      </c>
      <c r="D4" s="1250"/>
      <c r="E4" s="311"/>
      <c r="F4" s="1251" t="s">
        <v>116</v>
      </c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312"/>
      <c r="W4" s="312"/>
    </row>
    <row r="5" spans="1:69" ht="42" customHeight="1" x14ac:dyDescent="0.4">
      <c r="B5" s="313"/>
      <c r="C5" s="313"/>
      <c r="D5" s="313"/>
      <c r="E5" s="314"/>
      <c r="F5" s="1252" t="s">
        <v>117</v>
      </c>
      <c r="G5" s="1252"/>
      <c r="H5" s="1252"/>
      <c r="I5" s="315" t="s">
        <v>9</v>
      </c>
      <c r="J5" s="1253" t="s">
        <v>10</v>
      </c>
      <c r="K5" s="1253"/>
      <c r="L5" s="1253"/>
      <c r="M5" s="1253"/>
      <c r="N5" s="1253"/>
      <c r="O5" s="1253"/>
      <c r="P5" s="1253"/>
      <c r="Q5" s="1253"/>
      <c r="R5" s="1253"/>
      <c r="S5" s="1253"/>
      <c r="T5" s="1253"/>
      <c r="U5" s="316"/>
      <c r="V5" s="317"/>
      <c r="W5" s="317"/>
      <c r="X5" s="318"/>
      <c r="Y5" s="1254" t="s">
        <v>6</v>
      </c>
      <c r="Z5" s="1254"/>
      <c r="AA5" s="1254"/>
      <c r="AB5" s="1254"/>
      <c r="AC5" s="1254"/>
      <c r="AD5" s="1255" t="s">
        <v>7</v>
      </c>
      <c r="AE5" s="1255"/>
      <c r="AF5" s="1255"/>
      <c r="AG5" s="1255"/>
      <c r="AH5" s="1255"/>
      <c r="AI5" s="1255"/>
      <c r="AJ5" s="1255"/>
    </row>
    <row r="6" spans="1:69" ht="65.25" customHeight="1" x14ac:dyDescent="0.35">
      <c r="B6" s="1256" t="s">
        <v>5</v>
      </c>
      <c r="C6" s="1256"/>
      <c r="D6" s="1256"/>
      <c r="E6" s="1256"/>
      <c r="F6" s="319"/>
      <c r="G6" s="320"/>
      <c r="H6" s="320"/>
      <c r="I6" s="321"/>
      <c r="J6" s="322"/>
      <c r="K6" s="323"/>
      <c r="L6" s="323"/>
      <c r="M6" s="323"/>
      <c r="N6" s="323"/>
      <c r="O6" s="323"/>
      <c r="P6" s="323"/>
      <c r="Q6" s="323"/>
      <c r="R6" s="323"/>
      <c r="S6" s="324"/>
      <c r="T6" s="325"/>
      <c r="U6" s="326"/>
      <c r="V6" s="327"/>
      <c r="W6" s="327"/>
      <c r="X6" s="318"/>
      <c r="Y6" s="328" t="s">
        <v>11</v>
      </c>
      <c r="Z6" s="329"/>
      <c r="AA6" s="329"/>
      <c r="AB6" s="329"/>
      <c r="AC6" s="329"/>
      <c r="AD6" s="1257" t="s">
        <v>12</v>
      </c>
      <c r="AE6" s="1257"/>
      <c r="AF6" s="1257"/>
      <c r="AG6" s="1257"/>
      <c r="AH6" s="1257"/>
      <c r="AI6" s="1257"/>
      <c r="AJ6" s="1257"/>
    </row>
    <row r="7" spans="1:69" ht="87.75" customHeight="1" x14ac:dyDescent="0.4">
      <c r="A7" s="1258"/>
      <c r="B7" s="330" t="s">
        <v>118</v>
      </c>
      <c r="C7" s="331" t="s">
        <v>119</v>
      </c>
      <c r="D7" s="332"/>
      <c r="E7" s="333"/>
      <c r="F7" s="1252" t="s">
        <v>120</v>
      </c>
      <c r="G7" s="1252"/>
      <c r="H7" s="1252"/>
      <c r="I7" s="334" t="s">
        <v>9</v>
      </c>
      <c r="J7" s="335" t="s">
        <v>121</v>
      </c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16"/>
      <c r="V7" s="337"/>
      <c r="W7" s="337"/>
      <c r="X7" s="318"/>
      <c r="Y7" s="338" t="s">
        <v>14</v>
      </c>
      <c r="Z7" s="329"/>
      <c r="AA7" s="329"/>
      <c r="AB7" s="329"/>
      <c r="AC7" s="329"/>
      <c r="AD7" s="1257" t="s">
        <v>15</v>
      </c>
      <c r="AE7" s="1257"/>
      <c r="AF7" s="1257"/>
      <c r="AG7" s="1257"/>
      <c r="AH7" s="1257"/>
      <c r="AI7" s="1257"/>
      <c r="AJ7" s="1257"/>
    </row>
    <row r="8" spans="1:69" ht="67.5" customHeight="1" x14ac:dyDescent="0.4">
      <c r="A8" s="1258"/>
      <c r="B8" s="339"/>
      <c r="C8" s="1259" t="s">
        <v>122</v>
      </c>
      <c r="D8" s="1259"/>
      <c r="E8" s="340"/>
      <c r="F8" s="1252" t="s">
        <v>21</v>
      </c>
      <c r="G8" s="1252"/>
      <c r="H8" s="1252"/>
      <c r="I8" s="321" t="s">
        <v>9</v>
      </c>
      <c r="J8" s="341" t="s">
        <v>22</v>
      </c>
      <c r="K8" s="342"/>
      <c r="L8" s="342"/>
      <c r="M8" s="343"/>
      <c r="N8" s="343"/>
      <c r="O8" s="343"/>
      <c r="P8" s="343"/>
      <c r="Q8" s="343"/>
      <c r="R8" s="343"/>
      <c r="S8" s="344"/>
      <c r="T8" s="345"/>
      <c r="U8" s="346"/>
      <c r="V8" s="337"/>
      <c r="W8" s="337"/>
      <c r="X8" s="318"/>
      <c r="Y8" s="1254" t="s">
        <v>19</v>
      </c>
      <c r="Z8" s="1254"/>
      <c r="AA8" s="1254"/>
      <c r="AB8" s="1254"/>
      <c r="AC8" s="1254"/>
      <c r="AD8" s="1260" t="s">
        <v>123</v>
      </c>
      <c r="AE8" s="1260"/>
      <c r="AF8" s="1260"/>
      <c r="AG8" s="1260"/>
      <c r="AH8" s="1260"/>
      <c r="AI8" s="1260"/>
      <c r="AJ8" s="1260"/>
      <c r="AK8" s="347"/>
    </row>
    <row r="9" spans="1:69" ht="48.75" customHeight="1" x14ac:dyDescent="0.35">
      <c r="E9" s="348"/>
      <c r="F9" s="1252" t="s">
        <v>23</v>
      </c>
      <c r="G9" s="1252"/>
      <c r="H9" s="1252"/>
      <c r="I9" s="321" t="s">
        <v>9</v>
      </c>
      <c r="J9" s="335" t="s">
        <v>24</v>
      </c>
      <c r="K9" s="335"/>
      <c r="L9" s="335"/>
      <c r="M9" s="335"/>
      <c r="N9" s="335"/>
      <c r="O9" s="335"/>
      <c r="P9" s="335"/>
      <c r="Q9" s="335"/>
      <c r="R9" s="335"/>
      <c r="S9" s="341"/>
      <c r="T9" s="341"/>
      <c r="U9" s="349"/>
      <c r="V9" s="317"/>
      <c r="W9" s="317"/>
      <c r="X9" s="318"/>
      <c r="Y9" s="339"/>
      <c r="Z9" s="350"/>
      <c r="AA9" s="350"/>
      <c r="AB9" s="350"/>
      <c r="AC9" s="350"/>
      <c r="AD9" s="1261"/>
      <c r="AE9" s="1261"/>
      <c r="AF9" s="1261"/>
      <c r="AG9" s="1261"/>
      <c r="AH9" s="1261"/>
      <c r="AI9" s="1261"/>
      <c r="AJ9" s="1261"/>
    </row>
    <row r="10" spans="1:69" ht="51.75" customHeight="1" x14ac:dyDescent="0.4">
      <c r="C10" s="351"/>
      <c r="D10" s="351"/>
      <c r="E10" s="348"/>
      <c r="F10" s="352"/>
      <c r="G10" s="353"/>
      <c r="H10" s="353"/>
      <c r="I10" s="315"/>
      <c r="J10" s="341" t="s">
        <v>124</v>
      </c>
      <c r="K10" s="341"/>
      <c r="L10" s="341"/>
      <c r="M10" s="341"/>
      <c r="N10" s="335"/>
      <c r="O10" s="335"/>
      <c r="P10" s="335"/>
      <c r="Q10" s="335"/>
      <c r="R10" s="341"/>
      <c r="S10" s="341"/>
      <c r="T10" s="341"/>
      <c r="U10" s="354"/>
      <c r="V10" s="354"/>
      <c r="W10" s="354"/>
      <c r="X10" s="355"/>
      <c r="Y10" s="355"/>
      <c r="Z10" s="356"/>
      <c r="AA10" s="339"/>
      <c r="AB10" s="350"/>
      <c r="AC10" s="350"/>
      <c r="AD10" s="350"/>
      <c r="AE10" s="350"/>
      <c r="AF10" s="357"/>
      <c r="AG10" s="357"/>
      <c r="AH10" s="357"/>
      <c r="AI10" s="357"/>
      <c r="AJ10" s="357"/>
      <c r="AK10" s="357"/>
      <c r="AL10" s="357"/>
    </row>
    <row r="11" spans="1:69" ht="24.75" customHeight="1" thickBot="1" x14ac:dyDescent="0.4">
      <c r="E11" s="348"/>
      <c r="F11" s="358"/>
      <c r="G11" s="359"/>
      <c r="H11" s="359"/>
      <c r="O11" s="310"/>
      <c r="P11" s="310"/>
      <c r="Q11" s="310"/>
      <c r="R11" s="310"/>
      <c r="S11" s="310"/>
      <c r="T11" s="310"/>
      <c r="U11" s="360"/>
      <c r="V11" s="360"/>
    </row>
    <row r="12" spans="1:69" s="361" customFormat="1" ht="93" customHeight="1" thickBot="1" x14ac:dyDescent="0.45">
      <c r="B12" s="1262" t="s">
        <v>26</v>
      </c>
      <c r="C12" s="1263" t="s">
        <v>125</v>
      </c>
      <c r="D12" s="1264"/>
      <c r="E12" s="1265"/>
      <c r="F12" s="1269" t="s">
        <v>27</v>
      </c>
      <c r="G12" s="1269"/>
      <c r="H12" s="1269"/>
      <c r="I12" s="1269"/>
      <c r="J12" s="1270" t="s">
        <v>28</v>
      </c>
      <c r="K12" s="1270"/>
      <c r="L12" s="1272" t="s">
        <v>29</v>
      </c>
      <c r="M12" s="1273"/>
      <c r="N12" s="1273"/>
      <c r="O12" s="1273"/>
      <c r="P12" s="1273"/>
      <c r="Q12" s="1273"/>
      <c r="R12" s="1273"/>
      <c r="S12" s="1274"/>
      <c r="T12" s="1278" t="s">
        <v>30</v>
      </c>
      <c r="U12" s="1279" t="s">
        <v>31</v>
      </c>
      <c r="V12" s="1279"/>
      <c r="W12" s="1279"/>
      <c r="X12" s="1279"/>
      <c r="Y12" s="1279"/>
      <c r="Z12" s="1279"/>
      <c r="AA12" s="1279"/>
      <c r="AB12" s="1279"/>
      <c r="AC12" s="1281" t="s">
        <v>126</v>
      </c>
      <c r="AD12" s="1281"/>
      <c r="AE12" s="1281"/>
      <c r="AF12" s="1281"/>
      <c r="AG12" s="1281"/>
      <c r="AH12" s="1281"/>
      <c r="AI12" s="1281"/>
      <c r="AJ12" s="1281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</row>
    <row r="13" spans="1:69" s="361" customFormat="1" ht="55.5" customHeight="1" thickBot="1" x14ac:dyDescent="0.3">
      <c r="B13" s="1262"/>
      <c r="C13" s="1266"/>
      <c r="D13" s="1267"/>
      <c r="E13" s="1268"/>
      <c r="F13" s="1269"/>
      <c r="G13" s="1269"/>
      <c r="H13" s="1269"/>
      <c r="I13" s="1269"/>
      <c r="J13" s="1270"/>
      <c r="K13" s="1270"/>
      <c r="L13" s="1272"/>
      <c r="M13" s="1273"/>
      <c r="N13" s="1273"/>
      <c r="O13" s="1273"/>
      <c r="P13" s="1273"/>
      <c r="Q13" s="1273"/>
      <c r="R13" s="1273"/>
      <c r="S13" s="1274"/>
      <c r="T13" s="1278"/>
      <c r="U13" s="1279"/>
      <c r="V13" s="1279"/>
      <c r="W13" s="1279"/>
      <c r="X13" s="1279"/>
      <c r="Y13" s="1279"/>
      <c r="Z13" s="1279"/>
      <c r="AA13" s="1279"/>
      <c r="AB13" s="1279"/>
      <c r="AC13" s="1282" t="s">
        <v>127</v>
      </c>
      <c r="AD13" s="1282"/>
      <c r="AE13" s="1282"/>
      <c r="AF13" s="1282"/>
      <c r="AG13" s="1282"/>
      <c r="AH13" s="1282"/>
      <c r="AI13" s="1282"/>
      <c r="AJ13" s="1282"/>
    </row>
    <row r="14" spans="1:69" s="361" customFormat="1" ht="62.25" customHeight="1" thickBot="1" x14ac:dyDescent="0.3">
      <c r="B14" s="1262"/>
      <c r="C14" s="1266"/>
      <c r="D14" s="1267"/>
      <c r="E14" s="1268"/>
      <c r="F14" s="1269"/>
      <c r="G14" s="1269"/>
      <c r="H14" s="1269"/>
      <c r="I14" s="1269"/>
      <c r="J14" s="1271"/>
      <c r="K14" s="1271"/>
      <c r="L14" s="1275"/>
      <c r="M14" s="1276"/>
      <c r="N14" s="1276"/>
      <c r="O14" s="1276"/>
      <c r="P14" s="1276"/>
      <c r="Q14" s="1276"/>
      <c r="R14" s="1276"/>
      <c r="S14" s="1277"/>
      <c r="T14" s="1278"/>
      <c r="U14" s="1280"/>
      <c r="V14" s="1280"/>
      <c r="W14" s="1280"/>
      <c r="X14" s="1280"/>
      <c r="Y14" s="1280"/>
      <c r="Z14" s="1280"/>
      <c r="AA14" s="1280"/>
      <c r="AB14" s="1280"/>
      <c r="AC14" s="1283" t="s">
        <v>128</v>
      </c>
      <c r="AD14" s="1283"/>
      <c r="AE14" s="1283"/>
      <c r="AF14" s="1283"/>
      <c r="AG14" s="1283"/>
      <c r="AH14" s="1283"/>
      <c r="AI14" s="1283"/>
      <c r="AJ14" s="1283"/>
    </row>
    <row r="15" spans="1:69" s="361" customFormat="1" ht="30" customHeight="1" thickBot="1" x14ac:dyDescent="0.3">
      <c r="B15" s="1262"/>
      <c r="C15" s="1266"/>
      <c r="D15" s="1267"/>
      <c r="E15" s="1268"/>
      <c r="F15" s="1269"/>
      <c r="G15" s="1269"/>
      <c r="H15" s="1269"/>
      <c r="I15" s="1269"/>
      <c r="J15" s="1284" t="s">
        <v>35</v>
      </c>
      <c r="K15" s="1286" t="s">
        <v>36</v>
      </c>
      <c r="L15" s="1288" t="s">
        <v>37</v>
      </c>
      <c r="M15" s="1290" t="s">
        <v>38</v>
      </c>
      <c r="N15" s="1290"/>
      <c r="O15" s="1290"/>
      <c r="P15" s="1290"/>
      <c r="Q15" s="1290"/>
      <c r="R15" s="1290"/>
      <c r="S15" s="1291"/>
      <c r="T15" s="1278"/>
      <c r="U15" s="1292" t="s">
        <v>39</v>
      </c>
      <c r="V15" s="1294" t="s">
        <v>40</v>
      </c>
      <c r="W15" s="1294" t="s">
        <v>41</v>
      </c>
      <c r="X15" s="1296" t="s">
        <v>42</v>
      </c>
      <c r="Y15" s="1296" t="s">
        <v>43</v>
      </c>
      <c r="Z15" s="1294" t="s">
        <v>44</v>
      </c>
      <c r="AA15" s="1294" t="s">
        <v>45</v>
      </c>
      <c r="AB15" s="1318" t="s">
        <v>46</v>
      </c>
      <c r="AC15" s="1320" t="s">
        <v>129</v>
      </c>
      <c r="AD15" s="1320"/>
      <c r="AE15" s="1320"/>
      <c r="AF15" s="1320"/>
      <c r="AG15" s="1321" t="s">
        <v>130</v>
      </c>
      <c r="AH15" s="1321"/>
      <c r="AI15" s="1321"/>
      <c r="AJ15" s="1321"/>
    </row>
    <row r="16" spans="1:69" s="363" customFormat="1" ht="44.85" customHeight="1" thickBot="1" x14ac:dyDescent="0.3">
      <c r="B16" s="1262"/>
      <c r="C16" s="1266"/>
      <c r="D16" s="1267"/>
      <c r="E16" s="1268"/>
      <c r="F16" s="1269"/>
      <c r="G16" s="1269"/>
      <c r="H16" s="1269"/>
      <c r="I16" s="1269"/>
      <c r="J16" s="1285"/>
      <c r="K16" s="1287"/>
      <c r="L16" s="1289"/>
      <c r="M16" s="1308" t="s">
        <v>131</v>
      </c>
      <c r="N16" s="1308" t="s">
        <v>49</v>
      </c>
      <c r="O16" s="1309" t="s">
        <v>132</v>
      </c>
      <c r="P16" s="1309" t="s">
        <v>133</v>
      </c>
      <c r="Q16" s="1309" t="s">
        <v>134</v>
      </c>
      <c r="R16" s="1309" t="s">
        <v>133</v>
      </c>
      <c r="S16" s="1286" t="s">
        <v>135</v>
      </c>
      <c r="T16" s="1278"/>
      <c r="U16" s="1293"/>
      <c r="V16" s="1295"/>
      <c r="W16" s="1295"/>
      <c r="X16" s="1297"/>
      <c r="Y16" s="1297"/>
      <c r="Z16" s="1295"/>
      <c r="AA16" s="1295"/>
      <c r="AB16" s="1319"/>
      <c r="AC16" s="1312" t="s">
        <v>52</v>
      </c>
      <c r="AD16" s="1312"/>
      <c r="AE16" s="1312"/>
      <c r="AF16" s="1312"/>
      <c r="AG16" s="1313" t="s">
        <v>52</v>
      </c>
      <c r="AH16" s="1313"/>
      <c r="AI16" s="1313"/>
      <c r="AJ16" s="1313"/>
    </row>
    <row r="17" spans="2:36" s="363" customFormat="1" ht="76.5" customHeight="1" thickBot="1" x14ac:dyDescent="0.3">
      <c r="B17" s="1262"/>
      <c r="C17" s="1266"/>
      <c r="D17" s="1267"/>
      <c r="E17" s="1268"/>
      <c r="F17" s="1269"/>
      <c r="G17" s="1269"/>
      <c r="H17" s="1269"/>
      <c r="I17" s="1269"/>
      <c r="J17" s="1285"/>
      <c r="K17" s="1287"/>
      <c r="L17" s="1289"/>
      <c r="M17" s="1308"/>
      <c r="N17" s="1308"/>
      <c r="O17" s="1310" t="s">
        <v>133</v>
      </c>
      <c r="P17" s="1310"/>
      <c r="Q17" s="1311"/>
      <c r="R17" s="1311"/>
      <c r="S17" s="1287"/>
      <c r="T17" s="1278"/>
      <c r="U17" s="1293"/>
      <c r="V17" s="1295"/>
      <c r="W17" s="1295"/>
      <c r="X17" s="1297"/>
      <c r="Y17" s="1297"/>
      <c r="Z17" s="1295"/>
      <c r="AA17" s="1295"/>
      <c r="AB17" s="1319"/>
      <c r="AC17" s="1314" t="s">
        <v>37</v>
      </c>
      <c r="AD17" s="1315" t="s">
        <v>53</v>
      </c>
      <c r="AE17" s="1315"/>
      <c r="AF17" s="1315"/>
      <c r="AG17" s="1316" t="s">
        <v>37</v>
      </c>
      <c r="AH17" s="1317" t="s">
        <v>53</v>
      </c>
      <c r="AI17" s="1317"/>
      <c r="AJ17" s="1317"/>
    </row>
    <row r="18" spans="2:36" s="363" customFormat="1" ht="153.6" customHeight="1" thickBot="1" x14ac:dyDescent="0.3">
      <c r="B18" s="1262"/>
      <c r="C18" s="1266"/>
      <c r="D18" s="1267"/>
      <c r="E18" s="1268"/>
      <c r="F18" s="1269"/>
      <c r="G18" s="1269"/>
      <c r="H18" s="1269"/>
      <c r="I18" s="1269"/>
      <c r="J18" s="1285"/>
      <c r="K18" s="1287"/>
      <c r="L18" s="1289"/>
      <c r="M18" s="364" t="s">
        <v>136</v>
      </c>
      <c r="N18" s="365" t="s">
        <v>133</v>
      </c>
      <c r="O18" s="364" t="s">
        <v>136</v>
      </c>
      <c r="P18" s="365" t="s">
        <v>133</v>
      </c>
      <c r="Q18" s="364" t="s">
        <v>136</v>
      </c>
      <c r="R18" s="365" t="s">
        <v>133</v>
      </c>
      <c r="S18" s="1287"/>
      <c r="T18" s="1278"/>
      <c r="U18" s="1293"/>
      <c r="V18" s="1295"/>
      <c r="W18" s="1295"/>
      <c r="X18" s="1297"/>
      <c r="Y18" s="1297"/>
      <c r="Z18" s="1295"/>
      <c r="AA18" s="1295"/>
      <c r="AB18" s="1319"/>
      <c r="AC18" s="1314"/>
      <c r="AD18" s="366" t="s">
        <v>49</v>
      </c>
      <c r="AE18" s="366" t="s">
        <v>54</v>
      </c>
      <c r="AF18" s="367" t="s">
        <v>55</v>
      </c>
      <c r="AG18" s="1316"/>
      <c r="AH18" s="366" t="s">
        <v>49</v>
      </c>
      <c r="AI18" s="366" t="s">
        <v>54</v>
      </c>
      <c r="AJ18" s="368" t="s">
        <v>55</v>
      </c>
    </row>
    <row r="19" spans="2:36" s="363" customFormat="1" ht="49.5" customHeight="1" thickBot="1" x14ac:dyDescent="0.3">
      <c r="B19" s="369">
        <v>1</v>
      </c>
      <c r="C19" s="1298">
        <v>2</v>
      </c>
      <c r="D19" s="1298"/>
      <c r="E19" s="1298"/>
      <c r="F19" s="1299">
        <v>3</v>
      </c>
      <c r="G19" s="1299"/>
      <c r="H19" s="1299"/>
      <c r="I19" s="1299"/>
      <c r="J19" s="370">
        <v>4</v>
      </c>
      <c r="K19" s="371">
        <v>5</v>
      </c>
      <c r="L19" s="372">
        <v>6</v>
      </c>
      <c r="M19" s="373">
        <v>7</v>
      </c>
      <c r="N19" s="372">
        <v>8</v>
      </c>
      <c r="O19" s="373">
        <v>9</v>
      </c>
      <c r="P19" s="372">
        <v>10</v>
      </c>
      <c r="Q19" s="373">
        <v>11</v>
      </c>
      <c r="R19" s="372">
        <v>12</v>
      </c>
      <c r="S19" s="373">
        <v>13</v>
      </c>
      <c r="T19" s="372">
        <v>14</v>
      </c>
      <c r="U19" s="373">
        <v>15</v>
      </c>
      <c r="V19" s="372">
        <v>16</v>
      </c>
      <c r="W19" s="373">
        <v>17</v>
      </c>
      <c r="X19" s="372">
        <v>18</v>
      </c>
      <c r="Y19" s="373">
        <v>19</v>
      </c>
      <c r="Z19" s="372">
        <v>20</v>
      </c>
      <c r="AA19" s="373">
        <v>21</v>
      </c>
      <c r="AB19" s="372">
        <v>22</v>
      </c>
      <c r="AC19" s="373">
        <v>23</v>
      </c>
      <c r="AD19" s="372">
        <v>24</v>
      </c>
      <c r="AE19" s="373">
        <v>25</v>
      </c>
      <c r="AF19" s="372">
        <v>26</v>
      </c>
      <c r="AG19" s="373">
        <v>27</v>
      </c>
      <c r="AH19" s="372">
        <v>28</v>
      </c>
      <c r="AI19" s="374">
        <v>29</v>
      </c>
      <c r="AJ19" s="375">
        <v>30</v>
      </c>
    </row>
    <row r="20" spans="2:36" s="363" customFormat="1" ht="60" customHeight="1" thickBot="1" x14ac:dyDescent="0.3">
      <c r="B20" s="1300" t="s">
        <v>137</v>
      </c>
      <c r="C20" s="1301"/>
      <c r="D20" s="1301"/>
      <c r="E20" s="1301"/>
      <c r="F20" s="1301"/>
      <c r="G20" s="1301"/>
      <c r="H20" s="1301"/>
      <c r="I20" s="1301"/>
      <c r="J20" s="1301"/>
      <c r="K20" s="1301"/>
      <c r="L20" s="1301"/>
      <c r="M20" s="1301"/>
      <c r="N20" s="1301"/>
      <c r="O20" s="1301"/>
      <c r="P20" s="1301"/>
      <c r="Q20" s="1301"/>
      <c r="R20" s="1301"/>
      <c r="S20" s="1301"/>
      <c r="T20" s="1301"/>
      <c r="U20" s="1301"/>
      <c r="V20" s="1301"/>
      <c r="W20" s="1301"/>
      <c r="X20" s="1301"/>
      <c r="Y20" s="1301"/>
      <c r="Z20" s="1301"/>
      <c r="AA20" s="1301"/>
      <c r="AB20" s="1301"/>
      <c r="AC20" s="1301"/>
      <c r="AD20" s="1301"/>
      <c r="AE20" s="1301"/>
      <c r="AF20" s="1301"/>
      <c r="AG20" s="1301"/>
      <c r="AH20" s="1301"/>
      <c r="AI20" s="1301"/>
      <c r="AJ20" s="1302"/>
    </row>
    <row r="21" spans="2:36" s="363" customFormat="1" ht="49.5" customHeight="1" thickBot="1" x14ac:dyDescent="0.3">
      <c r="B21" s="1300" t="s">
        <v>138</v>
      </c>
      <c r="C21" s="1301"/>
      <c r="D21" s="1301"/>
      <c r="E21" s="1301"/>
      <c r="F21" s="1301"/>
      <c r="G21" s="1301"/>
      <c r="H21" s="1301"/>
      <c r="I21" s="1301"/>
      <c r="J21" s="1301"/>
      <c r="K21" s="1301"/>
      <c r="L21" s="1301"/>
      <c r="M21" s="1301"/>
      <c r="N21" s="1301"/>
      <c r="O21" s="1301"/>
      <c r="P21" s="1301"/>
      <c r="Q21" s="1301"/>
      <c r="R21" s="1301"/>
      <c r="S21" s="1301"/>
      <c r="T21" s="1301"/>
      <c r="U21" s="1301"/>
      <c r="V21" s="1301"/>
      <c r="W21" s="1301"/>
      <c r="X21" s="1301"/>
      <c r="Y21" s="1301"/>
      <c r="Z21" s="1301"/>
      <c r="AA21" s="1301"/>
      <c r="AB21" s="1301"/>
      <c r="AC21" s="1301"/>
      <c r="AD21" s="1301"/>
      <c r="AE21" s="1301"/>
      <c r="AF21" s="1301"/>
      <c r="AG21" s="1301"/>
      <c r="AH21" s="1301"/>
      <c r="AI21" s="1301"/>
      <c r="AJ21" s="1302"/>
    </row>
    <row r="22" spans="2:36" ht="90" customHeight="1" x14ac:dyDescent="0.35">
      <c r="B22" s="376">
        <v>1</v>
      </c>
      <c r="C22" s="1303" t="s">
        <v>139</v>
      </c>
      <c r="D22" s="1304"/>
      <c r="E22" s="1305"/>
      <c r="F22" s="1306" t="s">
        <v>140</v>
      </c>
      <c r="G22" s="1306"/>
      <c r="H22" s="1306"/>
      <c r="I22" s="1307"/>
      <c r="J22" s="377">
        <v>2</v>
      </c>
      <c r="K22" s="378">
        <f>J22*30</f>
        <v>60</v>
      </c>
      <c r="L22" s="378">
        <f>SUM(M22:S22)</f>
        <v>36</v>
      </c>
      <c r="M22" s="378">
        <v>24</v>
      </c>
      <c r="N22" s="378"/>
      <c r="O22" s="378">
        <v>12</v>
      </c>
      <c r="P22" s="378"/>
      <c r="Q22" s="378"/>
      <c r="R22" s="378"/>
      <c r="S22" s="378"/>
      <c r="T22" s="378">
        <f>K22-L22</f>
        <v>24</v>
      </c>
      <c r="U22" s="378"/>
      <c r="V22" s="379">
        <v>1</v>
      </c>
      <c r="W22" s="378">
        <v>1</v>
      </c>
      <c r="X22" s="378"/>
      <c r="Y22" s="378"/>
      <c r="Z22" s="378"/>
      <c r="AA22" s="378"/>
      <c r="AB22" s="378"/>
      <c r="AC22" s="378">
        <f>SUM(AD22:AF22)</f>
        <v>2</v>
      </c>
      <c r="AD22" s="378">
        <v>1.3</v>
      </c>
      <c r="AE22" s="378">
        <v>0.7</v>
      </c>
      <c r="AF22" s="378"/>
      <c r="AG22" s="378"/>
      <c r="AH22" s="378"/>
      <c r="AI22" s="378"/>
      <c r="AJ22" s="380"/>
    </row>
    <row r="23" spans="2:36" ht="90" customHeight="1" thickBot="1" x14ac:dyDescent="0.4">
      <c r="B23" s="376">
        <v>1</v>
      </c>
      <c r="C23" s="1322" t="s">
        <v>141</v>
      </c>
      <c r="D23" s="1322"/>
      <c r="E23" s="1322"/>
      <c r="F23" s="1330" t="s">
        <v>142</v>
      </c>
      <c r="G23" s="1330"/>
      <c r="H23" s="1330"/>
      <c r="I23" s="1331"/>
      <c r="J23" s="381">
        <v>1</v>
      </c>
      <c r="K23" s="382">
        <f>J23*30</f>
        <v>30</v>
      </c>
      <c r="L23" s="382">
        <f>SUM(M23:S23)</f>
        <v>18</v>
      </c>
      <c r="M23" s="382">
        <v>12</v>
      </c>
      <c r="N23" s="382"/>
      <c r="O23" s="382">
        <v>6</v>
      </c>
      <c r="P23" s="382"/>
      <c r="Q23" s="382"/>
      <c r="R23" s="382"/>
      <c r="S23" s="382"/>
      <c r="T23" s="382">
        <f>K23-L23</f>
        <v>12</v>
      </c>
      <c r="U23" s="383"/>
      <c r="V23" s="384"/>
      <c r="W23" s="383"/>
      <c r="X23" s="383"/>
      <c r="Y23" s="383"/>
      <c r="Z23" s="383"/>
      <c r="AA23" s="383"/>
      <c r="AB23" s="383"/>
      <c r="AC23" s="383">
        <f>SUM(AD23:AF23)</f>
        <v>1</v>
      </c>
      <c r="AD23" s="383">
        <v>0.7</v>
      </c>
      <c r="AE23" s="383">
        <v>0.3</v>
      </c>
      <c r="AF23" s="383"/>
      <c r="AG23" s="385"/>
      <c r="AH23" s="382"/>
      <c r="AI23" s="382"/>
      <c r="AJ23" s="386"/>
    </row>
    <row r="24" spans="2:36" ht="90" customHeight="1" x14ac:dyDescent="0.4">
      <c r="B24" s="387">
        <v>2</v>
      </c>
      <c r="C24" s="1332" t="s">
        <v>143</v>
      </c>
      <c r="D24" s="1333"/>
      <c r="E24" s="1334"/>
      <c r="F24" s="1335" t="s">
        <v>144</v>
      </c>
      <c r="G24" s="1336"/>
      <c r="H24" s="1336"/>
      <c r="I24" s="1336"/>
      <c r="J24" s="388">
        <v>2</v>
      </c>
      <c r="K24" s="389">
        <v>60</v>
      </c>
      <c r="L24" s="390">
        <f>SUM(M24:S24)</f>
        <v>36</v>
      </c>
      <c r="M24" s="390">
        <v>18</v>
      </c>
      <c r="N24" s="390"/>
      <c r="O24" s="390">
        <v>18</v>
      </c>
      <c r="P24" s="390"/>
      <c r="Q24" s="390"/>
      <c r="R24" s="390"/>
      <c r="S24" s="390"/>
      <c r="T24" s="391">
        <v>24</v>
      </c>
      <c r="U24" s="392"/>
      <c r="V24" s="393">
        <v>1</v>
      </c>
      <c r="W24" s="394">
        <v>1</v>
      </c>
      <c r="X24" s="394"/>
      <c r="Y24" s="394"/>
      <c r="Z24" s="394"/>
      <c r="AA24" s="395"/>
      <c r="AB24" s="396">
        <v>1</v>
      </c>
      <c r="AC24" s="397">
        <f>SUM(AD24:AF24)</f>
        <v>2</v>
      </c>
      <c r="AD24" s="398">
        <v>1</v>
      </c>
      <c r="AE24" s="389">
        <v>1</v>
      </c>
      <c r="AF24" s="399"/>
      <c r="AG24" s="400"/>
      <c r="AH24" s="401"/>
      <c r="AI24" s="401"/>
      <c r="AJ24" s="402"/>
    </row>
    <row r="25" spans="2:36" ht="90" customHeight="1" x14ac:dyDescent="0.35">
      <c r="B25" s="376">
        <v>3</v>
      </c>
      <c r="C25" s="1322" t="s">
        <v>145</v>
      </c>
      <c r="D25" s="1322"/>
      <c r="E25" s="1322"/>
      <c r="F25" s="1330" t="s">
        <v>146</v>
      </c>
      <c r="G25" s="1330"/>
      <c r="H25" s="1330"/>
      <c r="I25" s="1331"/>
      <c r="J25" s="403">
        <v>3</v>
      </c>
      <c r="K25" s="404">
        <v>90</v>
      </c>
      <c r="L25" s="404">
        <f>SUM(M25:S25)</f>
        <v>72</v>
      </c>
      <c r="M25" s="404"/>
      <c r="N25" s="404"/>
      <c r="O25" s="404">
        <v>72</v>
      </c>
      <c r="P25" s="404"/>
      <c r="Q25" s="404"/>
      <c r="R25" s="404"/>
      <c r="S25" s="404"/>
      <c r="T25" s="405">
        <v>18</v>
      </c>
      <c r="U25" s="403"/>
      <c r="V25" s="406">
        <v>2</v>
      </c>
      <c r="W25" s="407">
        <v>2</v>
      </c>
      <c r="X25" s="408"/>
      <c r="Y25" s="408"/>
      <c r="Z25" s="408"/>
      <c r="AA25" s="409"/>
      <c r="AB25" s="410">
        <v>1</v>
      </c>
      <c r="AC25" s="404">
        <f>SUM(AD25:AF25)</f>
        <v>2</v>
      </c>
      <c r="AD25" s="404"/>
      <c r="AE25" s="404">
        <v>2</v>
      </c>
      <c r="AF25" s="411"/>
      <c r="AG25" s="412">
        <f>SUM(AH25:AJ25)</f>
        <v>2</v>
      </c>
      <c r="AH25" s="413"/>
      <c r="AI25" s="414">
        <v>2</v>
      </c>
      <c r="AJ25" s="415"/>
    </row>
    <row r="26" spans="2:36" ht="90" customHeight="1" thickBot="1" x14ac:dyDescent="0.45">
      <c r="B26" s="376">
        <v>4</v>
      </c>
      <c r="C26" s="1322" t="s">
        <v>147</v>
      </c>
      <c r="D26" s="1322"/>
      <c r="E26" s="1322"/>
      <c r="F26" s="1323" t="s">
        <v>280</v>
      </c>
      <c r="G26" s="1323"/>
      <c r="H26" s="1323"/>
      <c r="I26" s="1324"/>
      <c r="J26" s="416">
        <v>3</v>
      </c>
      <c r="K26" s="417">
        <v>90</v>
      </c>
      <c r="L26" s="417">
        <f>SUM(M26:S26)</f>
        <v>54</v>
      </c>
      <c r="M26" s="417">
        <v>18</v>
      </c>
      <c r="N26" s="417"/>
      <c r="O26" s="417">
        <v>36</v>
      </c>
      <c r="P26" s="417"/>
      <c r="Q26" s="417"/>
      <c r="R26" s="417"/>
      <c r="S26" s="417"/>
      <c r="T26" s="418">
        <f>K26-L26</f>
        <v>36</v>
      </c>
      <c r="U26" s="419"/>
      <c r="V26" s="420">
        <v>1</v>
      </c>
      <c r="W26" s="421">
        <v>1</v>
      </c>
      <c r="X26" s="421"/>
      <c r="Y26" s="421"/>
      <c r="Z26" s="421"/>
      <c r="AA26" s="422"/>
      <c r="AB26" s="423"/>
      <c r="AC26" s="424">
        <f>SUM(AD26:AF26)</f>
        <v>3</v>
      </c>
      <c r="AD26" s="425">
        <v>1</v>
      </c>
      <c r="AE26" s="426">
        <v>2</v>
      </c>
      <c r="AF26" s="427"/>
      <c r="AG26" s="428"/>
      <c r="AH26" s="429"/>
      <c r="AI26" s="429"/>
      <c r="AJ26" s="430"/>
    </row>
    <row r="27" spans="2:36" s="437" customFormat="1" ht="30.75" thickBot="1" x14ac:dyDescent="0.45">
      <c r="B27" s="1325" t="s">
        <v>148</v>
      </c>
      <c r="C27" s="1326"/>
      <c r="D27" s="1326"/>
      <c r="E27" s="1326"/>
      <c r="F27" s="1326"/>
      <c r="G27" s="1326"/>
      <c r="H27" s="1326"/>
      <c r="I27" s="1327"/>
      <c r="J27" s="431">
        <f>SUM(J22:J26)</f>
        <v>11</v>
      </c>
      <c r="K27" s="431">
        <f>SUM(K22:K26)</f>
        <v>330</v>
      </c>
      <c r="L27" s="431">
        <f>SUM(L22:L26)</f>
        <v>216</v>
      </c>
      <c r="M27" s="431">
        <f>SUM(M22:M26)</f>
        <v>72</v>
      </c>
      <c r="N27" s="431"/>
      <c r="O27" s="431">
        <f>SUM(O22:O26)</f>
        <v>144</v>
      </c>
      <c r="P27" s="431"/>
      <c r="Q27" s="431"/>
      <c r="R27" s="431"/>
      <c r="S27" s="431"/>
      <c r="T27" s="431">
        <f>SUM(T22:T26)</f>
        <v>114</v>
      </c>
      <c r="U27" s="431"/>
      <c r="V27" s="431">
        <f>COUNTIF(V22:V26,"&gt;0")</f>
        <v>4</v>
      </c>
      <c r="W27" s="431">
        <f>COUNTIF(W22:W26,"&gt;=1")</f>
        <v>4</v>
      </c>
      <c r="X27" s="432"/>
      <c r="Y27" s="432"/>
      <c r="Z27" s="432"/>
      <c r="AA27" s="433"/>
      <c r="AB27" s="434">
        <f>COUNTIF(AB22:AB26,"&gt;0")</f>
        <v>2</v>
      </c>
      <c r="AC27" s="435">
        <f>SUM(AC22:AC26)</f>
        <v>10</v>
      </c>
      <c r="AD27" s="435">
        <f>SUM(AD22:AD26)</f>
        <v>4</v>
      </c>
      <c r="AE27" s="435">
        <f>SUM(AE22:AE26)</f>
        <v>6</v>
      </c>
      <c r="AF27" s="435"/>
      <c r="AG27" s="435">
        <f>SUM(AG22:AG26)</f>
        <v>2</v>
      </c>
      <c r="AH27" s="435"/>
      <c r="AI27" s="435">
        <f>SUM(AI22:AI26)</f>
        <v>2</v>
      </c>
      <c r="AJ27" s="436"/>
    </row>
    <row r="28" spans="2:36" s="363" customFormat="1" ht="28.5" thickBot="1" x14ac:dyDescent="0.3">
      <c r="B28" s="1300" t="s">
        <v>149</v>
      </c>
      <c r="C28" s="1301"/>
      <c r="D28" s="1301"/>
      <c r="E28" s="1301"/>
      <c r="F28" s="1301"/>
      <c r="G28" s="1301"/>
      <c r="H28" s="1301"/>
      <c r="I28" s="1301"/>
      <c r="J28" s="1301"/>
      <c r="K28" s="1301"/>
      <c r="L28" s="1301"/>
      <c r="M28" s="1301"/>
      <c r="N28" s="1301"/>
      <c r="O28" s="1301"/>
      <c r="P28" s="1301"/>
      <c r="Q28" s="1301"/>
      <c r="R28" s="1301"/>
      <c r="S28" s="1301"/>
      <c r="T28" s="1301"/>
      <c r="U28" s="1301"/>
      <c r="V28" s="1301"/>
      <c r="W28" s="1301"/>
      <c r="X28" s="1301"/>
      <c r="Y28" s="1301"/>
      <c r="Z28" s="1301"/>
      <c r="AA28" s="1301"/>
      <c r="AB28" s="1301"/>
      <c r="AC28" s="1301"/>
      <c r="AD28" s="1301"/>
      <c r="AE28" s="1301"/>
      <c r="AF28" s="1301"/>
      <c r="AG28" s="1301"/>
      <c r="AH28" s="1301"/>
      <c r="AI28" s="1301"/>
      <c r="AJ28" s="1302"/>
    </row>
    <row r="29" spans="2:36" ht="90" customHeight="1" thickBot="1" x14ac:dyDescent="0.4">
      <c r="B29" s="438">
        <v>5</v>
      </c>
      <c r="C29" s="1322" t="s">
        <v>150</v>
      </c>
      <c r="D29" s="1322"/>
      <c r="E29" s="1322"/>
      <c r="F29" s="1328" t="s">
        <v>151</v>
      </c>
      <c r="G29" s="1328"/>
      <c r="H29" s="1328"/>
      <c r="I29" s="1329"/>
      <c r="J29" s="439">
        <v>6</v>
      </c>
      <c r="K29" s="439">
        <f t="shared" ref="K29:K34" si="0">J29*30</f>
        <v>180</v>
      </c>
      <c r="L29" s="439">
        <f>SUM(M29:S29)</f>
        <v>72</v>
      </c>
      <c r="M29" s="439">
        <v>36</v>
      </c>
      <c r="N29" s="439"/>
      <c r="O29" s="439"/>
      <c r="P29" s="439"/>
      <c r="Q29" s="439">
        <v>36</v>
      </c>
      <c r="R29" s="439"/>
      <c r="S29" s="439"/>
      <c r="T29" s="439">
        <f t="shared" ref="T29:T37" si="1">K29-L29</f>
        <v>108</v>
      </c>
      <c r="U29" s="439">
        <v>1</v>
      </c>
      <c r="V29" s="439"/>
      <c r="W29" s="439">
        <v>1</v>
      </c>
      <c r="X29" s="439"/>
      <c r="Y29" s="439"/>
      <c r="Z29" s="439"/>
      <c r="AA29" s="439"/>
      <c r="AB29" s="439"/>
      <c r="AC29" s="440">
        <f>SUM(AD29:AF29)</f>
        <v>4</v>
      </c>
      <c r="AD29" s="441">
        <v>2</v>
      </c>
      <c r="AE29" s="441"/>
      <c r="AF29" s="441">
        <v>2</v>
      </c>
      <c r="AG29" s="442"/>
      <c r="AH29" s="443"/>
      <c r="AI29" s="443"/>
      <c r="AJ29" s="444"/>
    </row>
    <row r="30" spans="2:36" ht="90" customHeight="1" thickBot="1" x14ac:dyDescent="0.4">
      <c r="B30" s="438">
        <v>6</v>
      </c>
      <c r="C30" s="1322" t="s">
        <v>152</v>
      </c>
      <c r="D30" s="1322"/>
      <c r="E30" s="1322"/>
      <c r="F30" s="1328" t="s">
        <v>151</v>
      </c>
      <c r="G30" s="1328"/>
      <c r="H30" s="1328"/>
      <c r="I30" s="1329"/>
      <c r="J30" s="439">
        <v>1.5</v>
      </c>
      <c r="K30" s="439">
        <f t="shared" si="0"/>
        <v>45</v>
      </c>
      <c r="L30" s="439"/>
      <c r="M30" s="439"/>
      <c r="N30" s="439"/>
      <c r="O30" s="439"/>
      <c r="P30" s="439"/>
      <c r="Q30" s="439"/>
      <c r="R30" s="439"/>
      <c r="S30" s="439"/>
      <c r="T30" s="439">
        <f t="shared" si="1"/>
        <v>45</v>
      </c>
      <c r="U30" s="439"/>
      <c r="V30" s="439">
        <v>1</v>
      </c>
      <c r="W30" s="439"/>
      <c r="X30" s="439">
        <v>1</v>
      </c>
      <c r="Y30" s="439"/>
      <c r="Z30" s="439"/>
      <c r="AA30" s="439"/>
      <c r="AB30" s="439"/>
      <c r="AC30" s="445"/>
      <c r="AD30" s="439"/>
      <c r="AE30" s="439"/>
      <c r="AF30" s="439"/>
      <c r="AG30" s="446"/>
      <c r="AH30" s="447"/>
      <c r="AI30" s="447"/>
      <c r="AJ30" s="391"/>
    </row>
    <row r="31" spans="2:36" ht="90" customHeight="1" thickBot="1" x14ac:dyDescent="0.4">
      <c r="B31" s="438">
        <v>7</v>
      </c>
      <c r="C31" s="1322" t="s">
        <v>153</v>
      </c>
      <c r="D31" s="1322"/>
      <c r="E31" s="1322"/>
      <c r="F31" s="1328" t="s">
        <v>151</v>
      </c>
      <c r="G31" s="1328"/>
      <c r="H31" s="1328"/>
      <c r="I31" s="1329"/>
      <c r="J31" s="439">
        <v>6</v>
      </c>
      <c r="K31" s="439">
        <f t="shared" si="0"/>
        <v>180</v>
      </c>
      <c r="L31" s="439">
        <f>SUM(M31:S31)</f>
        <v>72</v>
      </c>
      <c r="M31" s="439">
        <v>36</v>
      </c>
      <c r="N31" s="439"/>
      <c r="O31" s="439"/>
      <c r="P31" s="439"/>
      <c r="Q31" s="439">
        <v>36</v>
      </c>
      <c r="R31" s="439"/>
      <c r="S31" s="439"/>
      <c r="T31" s="439">
        <f t="shared" si="1"/>
        <v>108</v>
      </c>
      <c r="U31" s="439">
        <v>1</v>
      </c>
      <c r="V31" s="439"/>
      <c r="W31" s="439">
        <v>1</v>
      </c>
      <c r="X31" s="439"/>
      <c r="Y31" s="439"/>
      <c r="Z31" s="439">
        <v>1</v>
      </c>
      <c r="AA31" s="439"/>
      <c r="AB31" s="439"/>
      <c r="AC31" s="445">
        <f>SUM(AD31:AF31)</f>
        <v>4</v>
      </c>
      <c r="AD31" s="439">
        <v>2</v>
      </c>
      <c r="AE31" s="439"/>
      <c r="AF31" s="439">
        <v>2</v>
      </c>
      <c r="AG31" s="439"/>
      <c r="AH31" s="439"/>
      <c r="AI31" s="439"/>
      <c r="AJ31" s="448"/>
    </row>
    <row r="32" spans="2:36" ht="90" customHeight="1" thickBot="1" x14ac:dyDescent="0.4">
      <c r="B32" s="438">
        <v>8</v>
      </c>
      <c r="C32" s="1322" t="s">
        <v>154</v>
      </c>
      <c r="D32" s="1322"/>
      <c r="E32" s="1322"/>
      <c r="F32" s="1328" t="s">
        <v>151</v>
      </c>
      <c r="G32" s="1328"/>
      <c r="H32" s="1328"/>
      <c r="I32" s="1329"/>
      <c r="J32" s="439">
        <v>2.5</v>
      </c>
      <c r="K32" s="439">
        <f t="shared" si="0"/>
        <v>75</v>
      </c>
      <c r="L32" s="439">
        <f>SUM(M32:S32)</f>
        <v>36</v>
      </c>
      <c r="M32" s="439">
        <v>18</v>
      </c>
      <c r="N32" s="439"/>
      <c r="O32" s="439">
        <v>18</v>
      </c>
      <c r="P32" s="439"/>
      <c r="Q32" s="439"/>
      <c r="R32" s="439"/>
      <c r="S32" s="439"/>
      <c r="T32" s="439">
        <f t="shared" si="1"/>
        <v>39</v>
      </c>
      <c r="U32" s="439"/>
      <c r="V32" s="439">
        <v>2</v>
      </c>
      <c r="W32" s="439">
        <v>2</v>
      </c>
      <c r="X32" s="439"/>
      <c r="Y32" s="439"/>
      <c r="Z32" s="439"/>
      <c r="AA32" s="439"/>
      <c r="AB32" s="439"/>
      <c r="AC32" s="445"/>
      <c r="AD32" s="439"/>
      <c r="AE32" s="439"/>
      <c r="AF32" s="439"/>
      <c r="AG32" s="439">
        <f>SUM(AH32:AJ32)</f>
        <v>2</v>
      </c>
      <c r="AH32" s="439">
        <v>1</v>
      </c>
      <c r="AI32" s="439">
        <v>1</v>
      </c>
      <c r="AJ32" s="448"/>
    </row>
    <row r="33" spans="2:36" ht="90" customHeight="1" thickBot="1" x14ac:dyDescent="0.4">
      <c r="B33" s="438">
        <v>9</v>
      </c>
      <c r="C33" s="1322" t="s">
        <v>155</v>
      </c>
      <c r="D33" s="1322"/>
      <c r="E33" s="1322"/>
      <c r="F33" s="1328" t="s">
        <v>151</v>
      </c>
      <c r="G33" s="1328"/>
      <c r="H33" s="1328"/>
      <c r="I33" s="1329"/>
      <c r="J33" s="439">
        <v>1.5</v>
      </c>
      <c r="K33" s="439">
        <f t="shared" si="0"/>
        <v>45</v>
      </c>
      <c r="L33" s="439"/>
      <c r="M33" s="439"/>
      <c r="N33" s="439"/>
      <c r="O33" s="439"/>
      <c r="P33" s="439"/>
      <c r="Q33" s="439"/>
      <c r="R33" s="439"/>
      <c r="S33" s="439"/>
      <c r="T33" s="439">
        <f t="shared" si="1"/>
        <v>45</v>
      </c>
      <c r="U33" s="439"/>
      <c r="V33" s="439">
        <v>2</v>
      </c>
      <c r="W33" s="439"/>
      <c r="X33" s="439">
        <v>2</v>
      </c>
      <c r="Y33" s="439"/>
      <c r="Z33" s="439"/>
      <c r="AA33" s="439"/>
      <c r="AB33" s="439"/>
      <c r="AC33" s="445"/>
      <c r="AD33" s="439"/>
      <c r="AE33" s="439"/>
      <c r="AF33" s="439"/>
      <c r="AG33" s="439"/>
      <c r="AH33" s="439"/>
      <c r="AI33" s="439"/>
      <c r="AJ33" s="448"/>
    </row>
    <row r="34" spans="2:36" ht="90" customHeight="1" thickBot="1" x14ac:dyDescent="0.4">
      <c r="B34" s="438">
        <v>10</v>
      </c>
      <c r="C34" s="1322" t="s">
        <v>156</v>
      </c>
      <c r="D34" s="1322"/>
      <c r="E34" s="1322"/>
      <c r="F34" s="1328" t="s">
        <v>151</v>
      </c>
      <c r="G34" s="1328"/>
      <c r="H34" s="1328"/>
      <c r="I34" s="1329"/>
      <c r="J34" s="439">
        <v>5</v>
      </c>
      <c r="K34" s="439">
        <f t="shared" si="0"/>
        <v>150</v>
      </c>
      <c r="L34" s="439">
        <f>SUM(M34:S34)</f>
        <v>81</v>
      </c>
      <c r="M34" s="439">
        <v>36</v>
      </c>
      <c r="N34" s="439"/>
      <c r="O34" s="439">
        <v>9</v>
      </c>
      <c r="P34" s="439"/>
      <c r="Q34" s="439">
        <v>36</v>
      </c>
      <c r="R34" s="439"/>
      <c r="S34" s="439"/>
      <c r="T34" s="439">
        <f t="shared" si="1"/>
        <v>69</v>
      </c>
      <c r="U34" s="439">
        <v>1</v>
      </c>
      <c r="V34" s="439"/>
      <c r="W34" s="439">
        <v>1</v>
      </c>
      <c r="X34" s="439"/>
      <c r="Y34" s="439"/>
      <c r="Z34" s="439">
        <v>1</v>
      </c>
      <c r="AA34" s="439"/>
      <c r="AB34" s="439"/>
      <c r="AC34" s="445">
        <f>SUM(AD34:AF34)</f>
        <v>4.5</v>
      </c>
      <c r="AD34" s="439">
        <v>2</v>
      </c>
      <c r="AE34" s="439">
        <v>0.5</v>
      </c>
      <c r="AF34" s="439">
        <v>2</v>
      </c>
      <c r="AG34" s="439"/>
      <c r="AH34" s="439"/>
      <c r="AI34" s="439"/>
      <c r="AJ34" s="448"/>
    </row>
    <row r="35" spans="2:36" s="363" customFormat="1" ht="37.5" customHeight="1" thickBot="1" x14ac:dyDescent="0.3">
      <c r="B35" s="1337" t="s">
        <v>157</v>
      </c>
      <c r="C35" s="1338"/>
      <c r="D35" s="1338"/>
      <c r="E35" s="1338"/>
      <c r="F35" s="1338"/>
      <c r="G35" s="1338"/>
      <c r="H35" s="1338"/>
      <c r="I35" s="1338"/>
      <c r="J35" s="1338"/>
      <c r="K35" s="1338"/>
      <c r="L35" s="1338"/>
      <c r="M35" s="1338"/>
      <c r="N35" s="1338"/>
      <c r="O35" s="1338"/>
      <c r="P35" s="1338"/>
      <c r="Q35" s="1338"/>
      <c r="R35" s="1338"/>
      <c r="S35" s="1338"/>
      <c r="T35" s="1338"/>
      <c r="U35" s="1338"/>
      <c r="V35" s="1338"/>
      <c r="W35" s="1338"/>
      <c r="X35" s="1338"/>
      <c r="Y35" s="1338"/>
      <c r="Z35" s="1338"/>
      <c r="AA35" s="1338"/>
      <c r="AB35" s="1338"/>
      <c r="AC35" s="1338"/>
      <c r="AD35" s="1338"/>
      <c r="AE35" s="1338"/>
      <c r="AF35" s="1338"/>
      <c r="AG35" s="1338"/>
      <c r="AH35" s="1338"/>
      <c r="AI35" s="1338"/>
      <c r="AJ35" s="1339"/>
    </row>
    <row r="36" spans="2:36" ht="96" customHeight="1" x14ac:dyDescent="0.35">
      <c r="B36" s="376">
        <v>11</v>
      </c>
      <c r="C36" s="1322" t="s">
        <v>158</v>
      </c>
      <c r="D36" s="1322"/>
      <c r="E36" s="1322"/>
      <c r="F36" s="1340" t="s">
        <v>151</v>
      </c>
      <c r="G36" s="1340"/>
      <c r="H36" s="1340"/>
      <c r="I36" s="1341"/>
      <c r="J36" s="449">
        <v>2</v>
      </c>
      <c r="K36" s="450">
        <f>J36*30</f>
        <v>60</v>
      </c>
      <c r="L36" s="451">
        <f>SUM(M36:S36)</f>
        <v>27</v>
      </c>
      <c r="M36" s="451">
        <v>9</v>
      </c>
      <c r="N36" s="451"/>
      <c r="O36" s="451">
        <v>18</v>
      </c>
      <c r="P36" s="451"/>
      <c r="Q36" s="451"/>
      <c r="R36" s="451"/>
      <c r="S36" s="451"/>
      <c r="T36" s="444">
        <f t="shared" si="1"/>
        <v>33</v>
      </c>
      <c r="U36" s="392"/>
      <c r="V36" s="394">
        <v>1</v>
      </c>
      <c r="W36" s="394"/>
      <c r="X36" s="394"/>
      <c r="Y36" s="394"/>
      <c r="Z36" s="394"/>
      <c r="AA36" s="395"/>
      <c r="AB36" s="396"/>
      <c r="AC36" s="452">
        <f>SUM(AD36:AF36)</f>
        <v>1.5</v>
      </c>
      <c r="AD36" s="453">
        <v>0.5</v>
      </c>
      <c r="AE36" s="454">
        <v>1</v>
      </c>
      <c r="AF36" s="455"/>
      <c r="AG36" s="456"/>
      <c r="AH36" s="457"/>
      <c r="AI36" s="450"/>
      <c r="AJ36" s="458"/>
    </row>
    <row r="37" spans="2:36" ht="102" customHeight="1" thickBot="1" x14ac:dyDescent="0.4">
      <c r="B37" s="376">
        <v>12</v>
      </c>
      <c r="C37" s="1322" t="s">
        <v>159</v>
      </c>
      <c r="D37" s="1322"/>
      <c r="E37" s="1322"/>
      <c r="F37" s="1340" t="s">
        <v>151</v>
      </c>
      <c r="G37" s="1340"/>
      <c r="H37" s="1340"/>
      <c r="I37" s="1341"/>
      <c r="J37" s="459">
        <v>2</v>
      </c>
      <c r="K37" s="460">
        <f>J37*30</f>
        <v>60</v>
      </c>
      <c r="L37" s="460">
        <f>SUM(M37:S37)</f>
        <v>18</v>
      </c>
      <c r="M37" s="460"/>
      <c r="N37" s="460"/>
      <c r="O37" s="460">
        <v>18</v>
      </c>
      <c r="P37" s="460"/>
      <c r="Q37" s="460"/>
      <c r="R37" s="460"/>
      <c r="S37" s="460"/>
      <c r="T37" s="461">
        <f t="shared" si="1"/>
        <v>42</v>
      </c>
      <c r="U37" s="462"/>
      <c r="V37" s="460">
        <v>2</v>
      </c>
      <c r="W37" s="463"/>
      <c r="X37" s="463"/>
      <c r="Y37" s="463"/>
      <c r="Z37" s="463"/>
      <c r="AA37" s="464"/>
      <c r="AB37" s="465"/>
      <c r="AC37" s="466"/>
      <c r="AD37" s="466"/>
      <c r="AE37" s="466"/>
      <c r="AF37" s="467"/>
      <c r="AG37" s="468">
        <f>SUM(AH37:AJ37)</f>
        <v>1</v>
      </c>
      <c r="AH37" s="469"/>
      <c r="AI37" s="470">
        <v>1</v>
      </c>
      <c r="AJ37" s="471"/>
    </row>
    <row r="38" spans="2:36" s="437" customFormat="1" ht="30.75" thickBot="1" x14ac:dyDescent="0.45">
      <c r="B38" s="1353" t="s">
        <v>160</v>
      </c>
      <c r="C38" s="1354"/>
      <c r="D38" s="1354"/>
      <c r="E38" s="1354"/>
      <c r="F38" s="1354"/>
      <c r="G38" s="1354"/>
      <c r="H38" s="1354"/>
      <c r="I38" s="1355"/>
      <c r="J38" s="472">
        <f>SUM(J29:J34,J36:J37)</f>
        <v>26.5</v>
      </c>
      <c r="K38" s="472">
        <f>SUM(K29:K34,K36:K37)</f>
        <v>795</v>
      </c>
      <c r="L38" s="472">
        <f>SUM(L29:L34,L36:L37)</f>
        <v>306</v>
      </c>
      <c r="M38" s="472">
        <f>SUM(M29:M34,M36:M37)</f>
        <v>135</v>
      </c>
      <c r="N38" s="472"/>
      <c r="O38" s="472">
        <f>SUM(O29:O34,O36:O37)</f>
        <v>63</v>
      </c>
      <c r="P38" s="472"/>
      <c r="Q38" s="472">
        <f>SUM(Q29:Q34,Q36:Q37)</f>
        <v>108</v>
      </c>
      <c r="R38" s="472"/>
      <c r="S38" s="472"/>
      <c r="T38" s="472">
        <f>SUM(T29:T34,T36:T37)</f>
        <v>489</v>
      </c>
      <c r="U38" s="473">
        <f>COUNTIF(U29:U37,"&gt;0")</f>
        <v>3</v>
      </c>
      <c r="V38" s="474">
        <f>COUNTIF(V29:V37,"&gt;0")</f>
        <v>5</v>
      </c>
      <c r="W38" s="475">
        <f>COUNTIF(W29:W37,"&gt;0")</f>
        <v>4</v>
      </c>
      <c r="X38" s="475">
        <f>COUNTIF(X29:X37,"&gt;0")</f>
        <v>2</v>
      </c>
      <c r="Y38" s="394"/>
      <c r="Z38" s="394">
        <f>COUNTIF(Z29:Z37,"&gt;0")</f>
        <v>2</v>
      </c>
      <c r="AA38" s="395"/>
      <c r="AB38" s="396"/>
      <c r="AC38" s="476">
        <f t="shared" ref="AC38:AI38" si="2">SUM(AC29:AC34,AC36:AC37)</f>
        <v>14</v>
      </c>
      <c r="AD38" s="476">
        <f t="shared" si="2"/>
        <v>6.5</v>
      </c>
      <c r="AE38" s="476">
        <f t="shared" si="2"/>
        <v>1.5</v>
      </c>
      <c r="AF38" s="476">
        <f t="shared" si="2"/>
        <v>6</v>
      </c>
      <c r="AG38" s="476">
        <f t="shared" si="2"/>
        <v>3</v>
      </c>
      <c r="AH38" s="476">
        <f t="shared" si="2"/>
        <v>1</v>
      </c>
      <c r="AI38" s="476">
        <f t="shared" si="2"/>
        <v>2</v>
      </c>
      <c r="AJ38" s="476"/>
    </row>
    <row r="39" spans="2:36" s="437" customFormat="1" ht="30.75" thickBot="1" x14ac:dyDescent="0.45">
      <c r="B39" s="1356" t="s">
        <v>161</v>
      </c>
      <c r="C39" s="1356"/>
      <c r="D39" s="1356"/>
      <c r="E39" s="1356"/>
      <c r="F39" s="1356"/>
      <c r="G39" s="1356"/>
      <c r="H39" s="1356"/>
      <c r="I39" s="1356"/>
      <c r="J39" s="431">
        <f>J27+J38</f>
        <v>37.5</v>
      </c>
      <c r="K39" s="431">
        <f>K27+K38</f>
        <v>1125</v>
      </c>
      <c r="L39" s="431">
        <f>L27+L38</f>
        <v>522</v>
      </c>
      <c r="M39" s="431">
        <f>M27+M38</f>
        <v>207</v>
      </c>
      <c r="N39" s="431"/>
      <c r="O39" s="431">
        <f>O27+O38</f>
        <v>207</v>
      </c>
      <c r="P39" s="431"/>
      <c r="Q39" s="431">
        <f>Q27+Q38</f>
        <v>108</v>
      </c>
      <c r="R39" s="431"/>
      <c r="S39" s="431"/>
      <c r="T39" s="431">
        <f>T27+T38</f>
        <v>603</v>
      </c>
      <c r="U39" s="431">
        <f>U27+U38</f>
        <v>3</v>
      </c>
      <c r="V39" s="431">
        <f t="shared" ref="V39:AI39" si="3">V27+V38</f>
        <v>9</v>
      </c>
      <c r="W39" s="431">
        <f>W27+W38</f>
        <v>8</v>
      </c>
      <c r="X39" s="431">
        <f t="shared" si="3"/>
        <v>2</v>
      </c>
      <c r="Y39" s="431"/>
      <c r="Z39" s="431">
        <f t="shared" si="3"/>
        <v>2</v>
      </c>
      <c r="AA39" s="431"/>
      <c r="AB39" s="431">
        <f>AB27+AB38</f>
        <v>2</v>
      </c>
      <c r="AC39" s="431">
        <f t="shared" si="3"/>
        <v>24</v>
      </c>
      <c r="AD39" s="431">
        <f t="shared" si="3"/>
        <v>10.5</v>
      </c>
      <c r="AE39" s="431">
        <f t="shared" si="3"/>
        <v>7.5</v>
      </c>
      <c r="AF39" s="431">
        <f t="shared" si="3"/>
        <v>6</v>
      </c>
      <c r="AG39" s="431">
        <f t="shared" si="3"/>
        <v>5</v>
      </c>
      <c r="AH39" s="431">
        <f t="shared" si="3"/>
        <v>1</v>
      </c>
      <c r="AI39" s="431">
        <f t="shared" si="3"/>
        <v>4</v>
      </c>
      <c r="AJ39" s="431"/>
    </row>
    <row r="40" spans="2:36" ht="28.5" thickBot="1" x14ac:dyDescent="0.4">
      <c r="B40" s="1357" t="s">
        <v>162</v>
      </c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1358"/>
      <c r="AJ40" s="1359"/>
    </row>
    <row r="41" spans="2:36" s="363" customFormat="1" ht="28.5" thickBot="1" x14ac:dyDescent="0.3">
      <c r="B41" s="1360" t="s">
        <v>163</v>
      </c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361"/>
      <c r="AJ41" s="1362"/>
    </row>
    <row r="42" spans="2:36" ht="60" customHeight="1" thickBot="1" x14ac:dyDescent="0.4">
      <c r="B42" s="477">
        <v>13</v>
      </c>
      <c r="C42" s="1342" t="s">
        <v>164</v>
      </c>
      <c r="D42" s="1343"/>
      <c r="E42" s="1344"/>
      <c r="F42" s="1345"/>
      <c r="G42" s="1346"/>
      <c r="H42" s="1346"/>
      <c r="I42" s="1347"/>
      <c r="J42" s="478"/>
      <c r="K42" s="478"/>
      <c r="L42" s="478"/>
      <c r="M42" s="478"/>
      <c r="N42" s="478"/>
      <c r="O42" s="478"/>
      <c r="P42" s="478"/>
      <c r="Q42" s="478"/>
      <c r="R42" s="478"/>
      <c r="S42" s="478"/>
      <c r="T42" s="478"/>
      <c r="U42" s="478"/>
      <c r="V42" s="478"/>
      <c r="W42" s="478"/>
      <c r="X42" s="478"/>
      <c r="Y42" s="478"/>
      <c r="Z42" s="478"/>
      <c r="AA42" s="478"/>
      <c r="AB42" s="478"/>
      <c r="AC42" s="479"/>
      <c r="AD42" s="478"/>
      <c r="AE42" s="478"/>
      <c r="AF42" s="478"/>
      <c r="AG42" s="478"/>
      <c r="AH42" s="478"/>
      <c r="AI42" s="478"/>
      <c r="AJ42" s="480"/>
    </row>
    <row r="43" spans="2:36" ht="90" customHeight="1" thickBot="1" x14ac:dyDescent="0.4">
      <c r="B43" s="481">
        <f>B42</f>
        <v>13</v>
      </c>
      <c r="C43" s="1348" t="s">
        <v>165</v>
      </c>
      <c r="D43" s="1349"/>
      <c r="E43" s="482" t="s">
        <v>166</v>
      </c>
      <c r="F43" s="1350" t="s">
        <v>151</v>
      </c>
      <c r="G43" s="1351"/>
      <c r="H43" s="1351"/>
      <c r="I43" s="1352"/>
      <c r="J43" s="439">
        <v>6.5</v>
      </c>
      <c r="K43" s="439">
        <f>J43*30</f>
        <v>195</v>
      </c>
      <c r="L43" s="439">
        <f>SUM(M43:S43)</f>
        <v>90</v>
      </c>
      <c r="M43" s="439">
        <v>36</v>
      </c>
      <c r="N43" s="439"/>
      <c r="O43" s="439">
        <v>18</v>
      </c>
      <c r="P43" s="439"/>
      <c r="Q43" s="439">
        <v>36</v>
      </c>
      <c r="R43" s="439"/>
      <c r="S43" s="439"/>
      <c r="T43" s="439">
        <f>K43-L43</f>
        <v>105</v>
      </c>
      <c r="U43" s="439">
        <v>2</v>
      </c>
      <c r="V43" s="439"/>
      <c r="W43" s="439">
        <v>2</v>
      </c>
      <c r="X43" s="439"/>
      <c r="Y43" s="439"/>
      <c r="Z43" s="439">
        <v>2</v>
      </c>
      <c r="AA43" s="439"/>
      <c r="AB43" s="439"/>
      <c r="AC43" s="445"/>
      <c r="AD43" s="439"/>
      <c r="AE43" s="439"/>
      <c r="AF43" s="439"/>
      <c r="AG43" s="439">
        <f>SUM(AH43:AJ43)</f>
        <v>5</v>
      </c>
      <c r="AH43" s="439">
        <v>2</v>
      </c>
      <c r="AI43" s="439">
        <v>1</v>
      </c>
      <c r="AJ43" s="448">
        <v>2</v>
      </c>
    </row>
    <row r="44" spans="2:36" ht="90" customHeight="1" thickBot="1" x14ac:dyDescent="0.4">
      <c r="B44" s="481">
        <f>B42</f>
        <v>13</v>
      </c>
      <c r="C44" s="1348" t="s">
        <v>167</v>
      </c>
      <c r="D44" s="1349"/>
      <c r="E44" s="482" t="s">
        <v>166</v>
      </c>
      <c r="F44" s="1350" t="s">
        <v>151</v>
      </c>
      <c r="G44" s="1351"/>
      <c r="H44" s="1351"/>
      <c r="I44" s="1352"/>
      <c r="J44" s="439">
        <f t="shared" ref="J44:M45" si="4">J43</f>
        <v>6.5</v>
      </c>
      <c r="K44" s="439">
        <f t="shared" si="4"/>
        <v>195</v>
      </c>
      <c r="L44" s="439">
        <f t="shared" si="4"/>
        <v>90</v>
      </c>
      <c r="M44" s="439">
        <f t="shared" si="4"/>
        <v>36</v>
      </c>
      <c r="N44" s="439"/>
      <c r="O44" s="439">
        <f>O43</f>
        <v>18</v>
      </c>
      <c r="P44" s="439"/>
      <c r="Q44" s="439">
        <f>Q43</f>
        <v>36</v>
      </c>
      <c r="R44" s="439"/>
      <c r="S44" s="439"/>
      <c r="T44" s="439">
        <f>T43</f>
        <v>105</v>
      </c>
      <c r="U44" s="439">
        <f>U43</f>
        <v>2</v>
      </c>
      <c r="V44" s="439"/>
      <c r="W44" s="439">
        <f>W43</f>
        <v>2</v>
      </c>
      <c r="X44" s="439"/>
      <c r="Y44" s="439"/>
      <c r="Z44" s="439">
        <f>Z43</f>
        <v>2</v>
      </c>
      <c r="AA44" s="439"/>
      <c r="AB44" s="439"/>
      <c r="AC44" s="445"/>
      <c r="AD44" s="439"/>
      <c r="AE44" s="439"/>
      <c r="AF44" s="439"/>
      <c r="AG44" s="439">
        <f>SUM(AH44:AJ44)</f>
        <v>5</v>
      </c>
      <c r="AH44" s="439">
        <f t="shared" ref="AH44:AJ45" si="5">AH43</f>
        <v>2</v>
      </c>
      <c r="AI44" s="439">
        <f t="shared" si="5"/>
        <v>1</v>
      </c>
      <c r="AJ44" s="448">
        <f t="shared" si="5"/>
        <v>2</v>
      </c>
    </row>
    <row r="45" spans="2:36" ht="90" customHeight="1" thickBot="1" x14ac:dyDescent="0.4">
      <c r="B45" s="481">
        <f>B44</f>
        <v>13</v>
      </c>
      <c r="C45" s="1348" t="s">
        <v>168</v>
      </c>
      <c r="D45" s="1349"/>
      <c r="E45" s="482" t="s">
        <v>166</v>
      </c>
      <c r="F45" s="1350" t="s">
        <v>151</v>
      </c>
      <c r="G45" s="1351"/>
      <c r="H45" s="1351"/>
      <c r="I45" s="1352"/>
      <c r="J45" s="439">
        <f t="shared" si="4"/>
        <v>6.5</v>
      </c>
      <c r="K45" s="439">
        <f t="shared" si="4"/>
        <v>195</v>
      </c>
      <c r="L45" s="439">
        <f t="shared" si="4"/>
        <v>90</v>
      </c>
      <c r="M45" s="439">
        <f t="shared" si="4"/>
        <v>36</v>
      </c>
      <c r="N45" s="439"/>
      <c r="O45" s="439">
        <f>O44</f>
        <v>18</v>
      </c>
      <c r="P45" s="439"/>
      <c r="Q45" s="439">
        <f>Q44</f>
        <v>36</v>
      </c>
      <c r="R45" s="439"/>
      <c r="S45" s="439"/>
      <c r="T45" s="439">
        <f>T44</f>
        <v>105</v>
      </c>
      <c r="U45" s="439">
        <f>U44</f>
        <v>2</v>
      </c>
      <c r="V45" s="439"/>
      <c r="W45" s="439">
        <f>W44</f>
        <v>2</v>
      </c>
      <c r="X45" s="439"/>
      <c r="Y45" s="439"/>
      <c r="Z45" s="439">
        <f>Z44</f>
        <v>2</v>
      </c>
      <c r="AA45" s="439"/>
      <c r="AB45" s="439"/>
      <c r="AC45" s="445"/>
      <c r="AD45" s="439"/>
      <c r="AE45" s="439"/>
      <c r="AF45" s="439"/>
      <c r="AG45" s="439">
        <f>SUM(AH45:AJ45)</f>
        <v>5</v>
      </c>
      <c r="AH45" s="439">
        <f t="shared" si="5"/>
        <v>2</v>
      </c>
      <c r="AI45" s="439">
        <f t="shared" si="5"/>
        <v>1</v>
      </c>
      <c r="AJ45" s="448">
        <f t="shared" si="5"/>
        <v>2</v>
      </c>
    </row>
    <row r="46" spans="2:36" ht="64.5" customHeight="1" thickBot="1" x14ac:dyDescent="0.4">
      <c r="B46" s="477">
        <v>14</v>
      </c>
      <c r="C46" s="1342" t="s">
        <v>169</v>
      </c>
      <c r="D46" s="1343"/>
      <c r="E46" s="1344"/>
      <c r="F46" s="1369"/>
      <c r="G46" s="1370"/>
      <c r="H46" s="1370"/>
      <c r="I46" s="1371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45"/>
      <c r="AD46" s="439"/>
      <c r="AE46" s="439"/>
      <c r="AF46" s="439"/>
      <c r="AG46" s="439"/>
      <c r="AH46" s="439"/>
      <c r="AI46" s="439"/>
      <c r="AJ46" s="448"/>
    </row>
    <row r="47" spans="2:36" ht="90" customHeight="1" thickBot="1" x14ac:dyDescent="0.4">
      <c r="B47" s="481">
        <f>B46</f>
        <v>14</v>
      </c>
      <c r="C47" s="1348" t="s">
        <v>170</v>
      </c>
      <c r="D47" s="1349"/>
      <c r="E47" s="482" t="s">
        <v>166</v>
      </c>
      <c r="F47" s="1350" t="s">
        <v>151</v>
      </c>
      <c r="G47" s="1351"/>
      <c r="H47" s="1351"/>
      <c r="I47" s="1352"/>
      <c r="J47" s="439">
        <v>6</v>
      </c>
      <c r="K47" s="439">
        <f>J47*30</f>
        <v>180</v>
      </c>
      <c r="L47" s="439">
        <f>SUM(M47:S47)</f>
        <v>90</v>
      </c>
      <c r="M47" s="439">
        <v>36</v>
      </c>
      <c r="N47" s="439"/>
      <c r="O47" s="439">
        <v>18</v>
      </c>
      <c r="P47" s="439"/>
      <c r="Q47" s="439">
        <v>36</v>
      </c>
      <c r="R47" s="439"/>
      <c r="S47" s="439"/>
      <c r="T47" s="439">
        <f>K47-L47</f>
        <v>90</v>
      </c>
      <c r="U47" s="439">
        <v>2</v>
      </c>
      <c r="V47" s="439"/>
      <c r="W47" s="439">
        <v>2</v>
      </c>
      <c r="X47" s="439"/>
      <c r="Y47" s="439"/>
      <c r="Z47" s="439">
        <v>2</v>
      </c>
      <c r="AA47" s="439"/>
      <c r="AB47" s="439"/>
      <c r="AC47" s="445"/>
      <c r="AD47" s="439"/>
      <c r="AE47" s="439"/>
      <c r="AF47" s="439"/>
      <c r="AG47" s="439">
        <f>SUM(AH47:AJ47)</f>
        <v>5</v>
      </c>
      <c r="AH47" s="439">
        <v>2</v>
      </c>
      <c r="AI47" s="439">
        <v>1</v>
      </c>
      <c r="AJ47" s="448">
        <v>2</v>
      </c>
    </row>
    <row r="48" spans="2:36" ht="90" customHeight="1" thickBot="1" x14ac:dyDescent="0.4">
      <c r="B48" s="481">
        <f>B46</f>
        <v>14</v>
      </c>
      <c r="C48" s="1348" t="s">
        <v>171</v>
      </c>
      <c r="D48" s="1349"/>
      <c r="E48" s="482" t="s">
        <v>166</v>
      </c>
      <c r="F48" s="1350" t="s">
        <v>151</v>
      </c>
      <c r="G48" s="1351"/>
      <c r="H48" s="1351"/>
      <c r="I48" s="1352"/>
      <c r="J48" s="439">
        <f t="shared" ref="J48:M49" si="6">J47</f>
        <v>6</v>
      </c>
      <c r="K48" s="439">
        <f t="shared" si="6"/>
        <v>180</v>
      </c>
      <c r="L48" s="439">
        <f t="shared" si="6"/>
        <v>90</v>
      </c>
      <c r="M48" s="439">
        <f t="shared" si="6"/>
        <v>36</v>
      </c>
      <c r="N48" s="439"/>
      <c r="O48" s="439">
        <f>O47</f>
        <v>18</v>
      </c>
      <c r="P48" s="439"/>
      <c r="Q48" s="439">
        <f>Q47</f>
        <v>36</v>
      </c>
      <c r="R48" s="439"/>
      <c r="S48" s="439"/>
      <c r="T48" s="439">
        <f>T47</f>
        <v>90</v>
      </c>
      <c r="U48" s="439">
        <f>U47</f>
        <v>2</v>
      </c>
      <c r="V48" s="439"/>
      <c r="W48" s="439">
        <f>W47</f>
        <v>2</v>
      </c>
      <c r="X48" s="439"/>
      <c r="Y48" s="439"/>
      <c r="Z48" s="439">
        <v>2</v>
      </c>
      <c r="AA48" s="439"/>
      <c r="AB48" s="439"/>
      <c r="AC48" s="445"/>
      <c r="AD48" s="439"/>
      <c r="AE48" s="439"/>
      <c r="AF48" s="439"/>
      <c r="AG48" s="439">
        <f t="shared" ref="AG48:AJ49" si="7">AG47</f>
        <v>5</v>
      </c>
      <c r="AH48" s="439">
        <f t="shared" si="7"/>
        <v>2</v>
      </c>
      <c r="AI48" s="439">
        <f t="shared" si="7"/>
        <v>1</v>
      </c>
      <c r="AJ48" s="448">
        <f t="shared" si="7"/>
        <v>2</v>
      </c>
    </row>
    <row r="49" spans="2:36" ht="90" customHeight="1" thickBot="1" x14ac:dyDescent="0.4">
      <c r="B49" s="481">
        <f>B46</f>
        <v>14</v>
      </c>
      <c r="C49" s="1348" t="s">
        <v>172</v>
      </c>
      <c r="D49" s="1349"/>
      <c r="E49" s="482" t="s">
        <v>166</v>
      </c>
      <c r="F49" s="1363" t="s">
        <v>151</v>
      </c>
      <c r="G49" s="1364"/>
      <c r="H49" s="1364"/>
      <c r="I49" s="1365"/>
      <c r="J49" s="439">
        <f t="shared" si="6"/>
        <v>6</v>
      </c>
      <c r="K49" s="439">
        <f t="shared" si="6"/>
        <v>180</v>
      </c>
      <c r="L49" s="439">
        <f t="shared" si="6"/>
        <v>90</v>
      </c>
      <c r="M49" s="439">
        <f t="shared" si="6"/>
        <v>36</v>
      </c>
      <c r="N49" s="439"/>
      <c r="O49" s="439">
        <f>O48</f>
        <v>18</v>
      </c>
      <c r="P49" s="439"/>
      <c r="Q49" s="439">
        <f>Q48</f>
        <v>36</v>
      </c>
      <c r="R49" s="439"/>
      <c r="S49" s="439"/>
      <c r="T49" s="439">
        <f>T48</f>
        <v>90</v>
      </c>
      <c r="U49" s="439">
        <f>U48</f>
        <v>2</v>
      </c>
      <c r="V49" s="439"/>
      <c r="W49" s="439">
        <f>W48</f>
        <v>2</v>
      </c>
      <c r="X49" s="439"/>
      <c r="Y49" s="439"/>
      <c r="Z49" s="439">
        <v>2</v>
      </c>
      <c r="AA49" s="439"/>
      <c r="AB49" s="439"/>
      <c r="AC49" s="445"/>
      <c r="AD49" s="439"/>
      <c r="AE49" s="439"/>
      <c r="AF49" s="439"/>
      <c r="AG49" s="439">
        <f t="shared" si="7"/>
        <v>5</v>
      </c>
      <c r="AH49" s="439">
        <f t="shared" si="7"/>
        <v>2</v>
      </c>
      <c r="AI49" s="439">
        <f t="shared" si="7"/>
        <v>1</v>
      </c>
      <c r="AJ49" s="448">
        <f t="shared" si="7"/>
        <v>2</v>
      </c>
    </row>
    <row r="50" spans="2:36" ht="57" customHeight="1" thickBot="1" x14ac:dyDescent="0.4">
      <c r="B50" s="477">
        <v>15</v>
      </c>
      <c r="C50" s="1342" t="s">
        <v>173</v>
      </c>
      <c r="D50" s="1343"/>
      <c r="E50" s="1344"/>
      <c r="F50" s="1366"/>
      <c r="G50" s="1367"/>
      <c r="H50" s="1367"/>
      <c r="I50" s="1368"/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45"/>
      <c r="AD50" s="439"/>
      <c r="AE50" s="439"/>
      <c r="AF50" s="439"/>
      <c r="AG50" s="439"/>
      <c r="AH50" s="439"/>
      <c r="AI50" s="439"/>
      <c r="AJ50" s="448"/>
    </row>
    <row r="51" spans="2:36" ht="90" customHeight="1" thickBot="1" x14ac:dyDescent="0.4">
      <c r="B51" s="481">
        <f>B50</f>
        <v>15</v>
      </c>
      <c r="C51" s="1348" t="s">
        <v>174</v>
      </c>
      <c r="D51" s="1349"/>
      <c r="E51" s="483" t="s">
        <v>166</v>
      </c>
      <c r="F51" s="1350" t="s">
        <v>151</v>
      </c>
      <c r="G51" s="1351"/>
      <c r="H51" s="1351"/>
      <c r="I51" s="1352"/>
      <c r="J51" s="439">
        <v>3</v>
      </c>
      <c r="K51" s="439">
        <f>J51*30</f>
        <v>90</v>
      </c>
      <c r="L51" s="439">
        <f>SUM(M51:S51)</f>
        <v>54</v>
      </c>
      <c r="M51" s="439">
        <v>18</v>
      </c>
      <c r="N51" s="439"/>
      <c r="O51" s="439">
        <v>36</v>
      </c>
      <c r="P51" s="439"/>
      <c r="Q51" s="439"/>
      <c r="R51" s="439"/>
      <c r="S51" s="439"/>
      <c r="T51" s="439">
        <f>K51-L51</f>
        <v>36</v>
      </c>
      <c r="U51" s="439"/>
      <c r="V51" s="439">
        <v>2</v>
      </c>
      <c r="W51" s="439">
        <v>2</v>
      </c>
      <c r="X51" s="439"/>
      <c r="Y51" s="439"/>
      <c r="Z51" s="439">
        <v>2</v>
      </c>
      <c r="AA51" s="439"/>
      <c r="AB51" s="439"/>
      <c r="AC51" s="445"/>
      <c r="AD51" s="439"/>
      <c r="AE51" s="439"/>
      <c r="AF51" s="439"/>
      <c r="AG51" s="439">
        <f>SUM(AH51:AJ51)</f>
        <v>3</v>
      </c>
      <c r="AH51" s="439">
        <v>1</v>
      </c>
      <c r="AI51" s="439">
        <v>2</v>
      </c>
      <c r="AJ51" s="448"/>
    </row>
    <row r="52" spans="2:36" ht="90" customHeight="1" thickBot="1" x14ac:dyDescent="0.4">
      <c r="B52" s="481">
        <f>B51</f>
        <v>15</v>
      </c>
      <c r="C52" s="1348" t="s">
        <v>175</v>
      </c>
      <c r="D52" s="1349"/>
      <c r="E52" s="483" t="s">
        <v>166</v>
      </c>
      <c r="F52" s="1350" t="s">
        <v>151</v>
      </c>
      <c r="G52" s="1351"/>
      <c r="H52" s="1351"/>
      <c r="I52" s="1352"/>
      <c r="J52" s="439">
        <f t="shared" ref="J52:M53" si="8">J51</f>
        <v>3</v>
      </c>
      <c r="K52" s="439">
        <f t="shared" si="8"/>
        <v>90</v>
      </c>
      <c r="L52" s="439">
        <f t="shared" si="8"/>
        <v>54</v>
      </c>
      <c r="M52" s="439">
        <f t="shared" si="8"/>
        <v>18</v>
      </c>
      <c r="N52" s="439"/>
      <c r="O52" s="439">
        <f>O51</f>
        <v>36</v>
      </c>
      <c r="P52" s="439"/>
      <c r="Q52" s="439"/>
      <c r="R52" s="439"/>
      <c r="S52" s="439"/>
      <c r="T52" s="439">
        <f>T51</f>
        <v>36</v>
      </c>
      <c r="U52" s="439"/>
      <c r="V52" s="439">
        <f>V51</f>
        <v>2</v>
      </c>
      <c r="W52" s="439">
        <f>W51</f>
        <v>2</v>
      </c>
      <c r="X52" s="439"/>
      <c r="Y52" s="439"/>
      <c r="Z52" s="439">
        <f>Z51</f>
        <v>2</v>
      </c>
      <c r="AA52" s="439"/>
      <c r="AB52" s="439"/>
      <c r="AC52" s="445"/>
      <c r="AD52" s="439"/>
      <c r="AE52" s="439"/>
      <c r="AF52" s="439"/>
      <c r="AG52" s="439">
        <f t="shared" ref="AG52:AI53" si="9">AG51</f>
        <v>3</v>
      </c>
      <c r="AH52" s="439">
        <f t="shared" si="9"/>
        <v>1</v>
      </c>
      <c r="AI52" s="439">
        <f t="shared" si="9"/>
        <v>2</v>
      </c>
      <c r="AJ52" s="448"/>
    </row>
    <row r="53" spans="2:36" ht="90" customHeight="1" thickBot="1" x14ac:dyDescent="0.4">
      <c r="B53" s="481">
        <f>B52</f>
        <v>15</v>
      </c>
      <c r="C53" s="1348" t="s">
        <v>176</v>
      </c>
      <c r="D53" s="1349"/>
      <c r="E53" s="483" t="s">
        <v>166</v>
      </c>
      <c r="F53" s="1363" t="s">
        <v>151</v>
      </c>
      <c r="G53" s="1364"/>
      <c r="H53" s="1364"/>
      <c r="I53" s="1365"/>
      <c r="J53" s="439">
        <f t="shared" si="8"/>
        <v>3</v>
      </c>
      <c r="K53" s="439">
        <f t="shared" si="8"/>
        <v>90</v>
      </c>
      <c r="L53" s="439">
        <f t="shared" si="8"/>
        <v>54</v>
      </c>
      <c r="M53" s="439">
        <f t="shared" si="8"/>
        <v>18</v>
      </c>
      <c r="N53" s="439"/>
      <c r="O53" s="439">
        <f>O52</f>
        <v>36</v>
      </c>
      <c r="P53" s="439"/>
      <c r="Q53" s="439"/>
      <c r="R53" s="439"/>
      <c r="S53" s="439"/>
      <c r="T53" s="439">
        <f>T52</f>
        <v>36</v>
      </c>
      <c r="U53" s="439"/>
      <c r="V53" s="439">
        <f>V52</f>
        <v>2</v>
      </c>
      <c r="W53" s="439">
        <f>W52</f>
        <v>2</v>
      </c>
      <c r="X53" s="439"/>
      <c r="Y53" s="439"/>
      <c r="Z53" s="439">
        <f>Z52</f>
        <v>2</v>
      </c>
      <c r="AA53" s="439"/>
      <c r="AB53" s="439"/>
      <c r="AC53" s="445"/>
      <c r="AD53" s="439"/>
      <c r="AE53" s="439"/>
      <c r="AF53" s="439"/>
      <c r="AG53" s="439">
        <f t="shared" si="9"/>
        <v>3</v>
      </c>
      <c r="AH53" s="439">
        <f t="shared" si="9"/>
        <v>1</v>
      </c>
      <c r="AI53" s="439">
        <f t="shared" si="9"/>
        <v>2</v>
      </c>
      <c r="AJ53" s="448"/>
    </row>
    <row r="54" spans="2:36" s="437" customFormat="1" ht="52.5" customHeight="1" thickBot="1" x14ac:dyDescent="0.45">
      <c r="B54" s="477">
        <v>16</v>
      </c>
      <c r="C54" s="1342" t="s">
        <v>177</v>
      </c>
      <c r="D54" s="1343"/>
      <c r="E54" s="1344"/>
      <c r="F54" s="1372"/>
      <c r="G54" s="1373"/>
      <c r="H54" s="1373"/>
      <c r="I54" s="1374"/>
      <c r="J54" s="484"/>
      <c r="K54" s="484"/>
      <c r="L54" s="484"/>
      <c r="M54" s="484"/>
      <c r="N54" s="484"/>
      <c r="O54" s="484"/>
      <c r="P54" s="484"/>
      <c r="Q54" s="484"/>
      <c r="R54" s="484"/>
      <c r="S54" s="484"/>
      <c r="T54" s="484"/>
      <c r="U54" s="484"/>
      <c r="V54" s="484"/>
      <c r="W54" s="484"/>
      <c r="X54" s="484"/>
      <c r="Y54" s="484"/>
      <c r="Z54" s="484"/>
      <c r="AA54" s="484"/>
      <c r="AB54" s="484"/>
      <c r="AC54" s="485"/>
      <c r="AD54" s="484"/>
      <c r="AE54" s="484"/>
      <c r="AF54" s="484"/>
      <c r="AG54" s="484"/>
      <c r="AH54" s="484"/>
      <c r="AI54" s="484"/>
      <c r="AJ54" s="486"/>
    </row>
    <row r="55" spans="2:36" ht="90" customHeight="1" thickBot="1" x14ac:dyDescent="0.4">
      <c r="B55" s="481">
        <f>B54</f>
        <v>16</v>
      </c>
      <c r="C55" s="1348" t="s">
        <v>178</v>
      </c>
      <c r="D55" s="1349"/>
      <c r="E55" s="483" t="s">
        <v>166</v>
      </c>
      <c r="F55" s="1350" t="s">
        <v>151</v>
      </c>
      <c r="G55" s="1351"/>
      <c r="H55" s="1351"/>
      <c r="I55" s="1352"/>
      <c r="J55" s="487">
        <v>4</v>
      </c>
      <c r="K55" s="487">
        <f>J55*30</f>
        <v>120</v>
      </c>
      <c r="L55" s="487">
        <f>SUM(M55:S55)</f>
        <v>54</v>
      </c>
      <c r="M55" s="487">
        <v>36</v>
      </c>
      <c r="N55" s="487"/>
      <c r="O55" s="487">
        <v>18</v>
      </c>
      <c r="P55" s="487"/>
      <c r="Q55" s="487"/>
      <c r="R55" s="487"/>
      <c r="S55" s="487"/>
      <c r="T55" s="487">
        <f>K55-L55</f>
        <v>66</v>
      </c>
      <c r="U55" s="487">
        <v>2</v>
      </c>
      <c r="V55" s="487"/>
      <c r="W55" s="487">
        <v>2</v>
      </c>
      <c r="X55" s="487"/>
      <c r="Y55" s="487"/>
      <c r="Z55" s="487">
        <v>2</v>
      </c>
      <c r="AA55" s="487"/>
      <c r="AB55" s="487"/>
      <c r="AC55" s="488"/>
      <c r="AD55" s="487"/>
      <c r="AE55" s="487"/>
      <c r="AF55" s="487"/>
      <c r="AG55" s="487">
        <f>SUM(AH55:AJ55)</f>
        <v>3</v>
      </c>
      <c r="AH55" s="487">
        <v>2</v>
      </c>
      <c r="AI55" s="487">
        <v>1</v>
      </c>
      <c r="AJ55" s="489"/>
    </row>
    <row r="56" spans="2:36" ht="90" customHeight="1" thickBot="1" x14ac:dyDescent="0.4">
      <c r="B56" s="481">
        <f>B55</f>
        <v>16</v>
      </c>
      <c r="C56" s="1348" t="s">
        <v>179</v>
      </c>
      <c r="D56" s="1349"/>
      <c r="E56" s="483" t="s">
        <v>166</v>
      </c>
      <c r="F56" s="1350" t="s">
        <v>151</v>
      </c>
      <c r="G56" s="1351"/>
      <c r="H56" s="1351"/>
      <c r="I56" s="1352"/>
      <c r="J56" s="487">
        <f t="shared" ref="J56:M57" si="10">J55</f>
        <v>4</v>
      </c>
      <c r="K56" s="487">
        <f t="shared" si="10"/>
        <v>120</v>
      </c>
      <c r="L56" s="487">
        <f t="shared" si="10"/>
        <v>54</v>
      </c>
      <c r="M56" s="487">
        <f t="shared" si="10"/>
        <v>36</v>
      </c>
      <c r="N56" s="487"/>
      <c r="O56" s="487">
        <f>O55</f>
        <v>18</v>
      </c>
      <c r="P56" s="487"/>
      <c r="Q56" s="487"/>
      <c r="R56" s="487"/>
      <c r="S56" s="487"/>
      <c r="T56" s="487">
        <f>T55</f>
        <v>66</v>
      </c>
      <c r="U56" s="487">
        <f>U55</f>
        <v>2</v>
      </c>
      <c r="V56" s="487"/>
      <c r="W56" s="487">
        <f>W55</f>
        <v>2</v>
      </c>
      <c r="X56" s="487"/>
      <c r="Y56" s="487"/>
      <c r="Z56" s="487">
        <f>Z55</f>
        <v>2</v>
      </c>
      <c r="AA56" s="487"/>
      <c r="AB56" s="487"/>
      <c r="AC56" s="488"/>
      <c r="AD56" s="487"/>
      <c r="AE56" s="487"/>
      <c r="AF56" s="487"/>
      <c r="AG56" s="487">
        <f t="shared" ref="AG56:AI57" si="11">AG55</f>
        <v>3</v>
      </c>
      <c r="AH56" s="487">
        <f t="shared" si="11"/>
        <v>2</v>
      </c>
      <c r="AI56" s="487">
        <f t="shared" si="11"/>
        <v>1</v>
      </c>
      <c r="AJ56" s="489"/>
    </row>
    <row r="57" spans="2:36" ht="90" customHeight="1" thickBot="1" x14ac:dyDescent="0.4">
      <c r="B57" s="481">
        <f>B56</f>
        <v>16</v>
      </c>
      <c r="C57" s="1375" t="s">
        <v>281</v>
      </c>
      <c r="D57" s="1376"/>
      <c r="E57" s="483" t="s">
        <v>166</v>
      </c>
      <c r="F57" s="1363" t="s">
        <v>151</v>
      </c>
      <c r="G57" s="1364"/>
      <c r="H57" s="1364"/>
      <c r="I57" s="1365"/>
      <c r="J57" s="487">
        <f t="shared" si="10"/>
        <v>4</v>
      </c>
      <c r="K57" s="487">
        <f t="shared" si="10"/>
        <v>120</v>
      </c>
      <c r="L57" s="487">
        <f t="shared" si="10"/>
        <v>54</v>
      </c>
      <c r="M57" s="487">
        <f t="shared" si="10"/>
        <v>36</v>
      </c>
      <c r="N57" s="487"/>
      <c r="O57" s="487">
        <f>O56</f>
        <v>18</v>
      </c>
      <c r="P57" s="487"/>
      <c r="Q57" s="487"/>
      <c r="R57" s="487"/>
      <c r="S57" s="487"/>
      <c r="T57" s="487">
        <f>T56</f>
        <v>66</v>
      </c>
      <c r="U57" s="487">
        <f>U56</f>
        <v>2</v>
      </c>
      <c r="V57" s="487"/>
      <c r="W57" s="487">
        <f>W56</f>
        <v>2</v>
      </c>
      <c r="X57" s="487"/>
      <c r="Y57" s="487"/>
      <c r="Z57" s="487">
        <f>Z56</f>
        <v>2</v>
      </c>
      <c r="AA57" s="487"/>
      <c r="AB57" s="487"/>
      <c r="AC57" s="488"/>
      <c r="AD57" s="487"/>
      <c r="AE57" s="487"/>
      <c r="AF57" s="487"/>
      <c r="AG57" s="487">
        <f t="shared" si="11"/>
        <v>3</v>
      </c>
      <c r="AH57" s="487">
        <f t="shared" si="11"/>
        <v>2</v>
      </c>
      <c r="AI57" s="487">
        <f t="shared" si="11"/>
        <v>1</v>
      </c>
      <c r="AJ57" s="489"/>
    </row>
    <row r="58" spans="2:36" ht="58.5" customHeight="1" thickBot="1" x14ac:dyDescent="0.45">
      <c r="B58" s="490">
        <v>17</v>
      </c>
      <c r="C58" s="1342" t="s">
        <v>180</v>
      </c>
      <c r="D58" s="1343"/>
      <c r="E58" s="1344"/>
      <c r="F58" s="1372"/>
      <c r="G58" s="1373"/>
      <c r="H58" s="1373"/>
      <c r="I58" s="1374"/>
      <c r="J58" s="491"/>
      <c r="K58" s="492"/>
      <c r="L58" s="493"/>
      <c r="M58" s="494"/>
      <c r="N58" s="494"/>
      <c r="O58" s="494"/>
      <c r="P58" s="494"/>
      <c r="Q58" s="494"/>
      <c r="R58" s="494"/>
      <c r="S58" s="494"/>
      <c r="T58" s="492"/>
      <c r="U58" s="495"/>
      <c r="V58" s="496"/>
      <c r="W58" s="496"/>
      <c r="X58" s="496"/>
      <c r="Y58" s="497"/>
      <c r="Z58" s="497"/>
      <c r="AA58" s="498"/>
      <c r="AB58" s="499"/>
      <c r="AC58" s="500"/>
      <c r="AD58" s="501"/>
      <c r="AE58" s="501"/>
      <c r="AF58" s="502"/>
      <c r="AG58" s="493"/>
      <c r="AH58" s="503"/>
      <c r="AI58" s="504"/>
      <c r="AJ58" s="505"/>
    </row>
    <row r="59" spans="2:36" ht="90" customHeight="1" thickBot="1" x14ac:dyDescent="0.45">
      <c r="B59" s="506">
        <f>B58</f>
        <v>17</v>
      </c>
      <c r="C59" s="1348" t="s">
        <v>181</v>
      </c>
      <c r="D59" s="1349"/>
      <c r="E59" s="483" t="s">
        <v>166</v>
      </c>
      <c r="F59" s="1350" t="s">
        <v>151</v>
      </c>
      <c r="G59" s="1351"/>
      <c r="H59" s="1351"/>
      <c r="I59" s="1352"/>
      <c r="J59" s="507">
        <v>3</v>
      </c>
      <c r="K59" s="508">
        <f>J59*30</f>
        <v>90</v>
      </c>
      <c r="L59" s="509">
        <f>SUM(M59:S59)</f>
        <v>54</v>
      </c>
      <c r="M59" s="510">
        <v>18</v>
      </c>
      <c r="N59" s="510"/>
      <c r="O59" s="510">
        <v>36</v>
      </c>
      <c r="P59" s="510"/>
      <c r="Q59" s="510"/>
      <c r="R59" s="510"/>
      <c r="S59" s="510"/>
      <c r="T59" s="508">
        <f>K59-L59</f>
        <v>36</v>
      </c>
      <c r="U59" s="511"/>
      <c r="V59" s="497">
        <v>2</v>
      </c>
      <c r="W59" s="497">
        <v>2</v>
      </c>
      <c r="X59" s="497"/>
      <c r="Y59" s="497"/>
      <c r="Z59" s="497">
        <v>2</v>
      </c>
      <c r="AA59" s="498"/>
      <c r="AB59" s="499"/>
      <c r="AC59" s="500"/>
      <c r="AD59" s="501"/>
      <c r="AE59" s="501"/>
      <c r="AF59" s="502"/>
      <c r="AG59" s="509">
        <f>SUM(AH59:AJ59)</f>
        <v>3</v>
      </c>
      <c r="AH59" s="504">
        <v>1</v>
      </c>
      <c r="AI59" s="504">
        <v>2</v>
      </c>
      <c r="AJ59" s="505"/>
    </row>
    <row r="60" spans="2:36" ht="90" customHeight="1" thickBot="1" x14ac:dyDescent="0.45">
      <c r="B60" s="506">
        <f>B59</f>
        <v>17</v>
      </c>
      <c r="C60" s="1375" t="s">
        <v>200</v>
      </c>
      <c r="D60" s="1376"/>
      <c r="E60" s="483" t="s">
        <v>166</v>
      </c>
      <c r="F60" s="1350" t="s">
        <v>151</v>
      </c>
      <c r="G60" s="1351"/>
      <c r="H60" s="1351"/>
      <c r="I60" s="1352"/>
      <c r="J60" s="507">
        <f t="shared" ref="J60:M61" si="12">J59</f>
        <v>3</v>
      </c>
      <c r="K60" s="508">
        <f t="shared" si="12"/>
        <v>90</v>
      </c>
      <c r="L60" s="509">
        <f t="shared" si="12"/>
        <v>54</v>
      </c>
      <c r="M60" s="510">
        <f t="shared" si="12"/>
        <v>18</v>
      </c>
      <c r="N60" s="510"/>
      <c r="O60" s="510">
        <f>O59</f>
        <v>36</v>
      </c>
      <c r="P60" s="510"/>
      <c r="Q60" s="510"/>
      <c r="R60" s="510"/>
      <c r="S60" s="510"/>
      <c r="T60" s="508">
        <f>T59</f>
        <v>36</v>
      </c>
      <c r="U60" s="511"/>
      <c r="V60" s="497">
        <f>V59</f>
        <v>2</v>
      </c>
      <c r="W60" s="497">
        <f>W59</f>
        <v>2</v>
      </c>
      <c r="X60" s="497"/>
      <c r="Y60" s="497"/>
      <c r="Z60" s="497">
        <f>Z59</f>
        <v>2</v>
      </c>
      <c r="AA60" s="498"/>
      <c r="AB60" s="499"/>
      <c r="AC60" s="500"/>
      <c r="AD60" s="501"/>
      <c r="AE60" s="501"/>
      <c r="AF60" s="502"/>
      <c r="AG60" s="509">
        <f t="shared" ref="AG60:AI61" si="13">AG59</f>
        <v>3</v>
      </c>
      <c r="AH60" s="504">
        <f t="shared" si="13"/>
        <v>1</v>
      </c>
      <c r="AI60" s="504">
        <f t="shared" si="13"/>
        <v>2</v>
      </c>
      <c r="AJ60" s="505"/>
    </row>
    <row r="61" spans="2:36" ht="90" customHeight="1" thickBot="1" x14ac:dyDescent="0.45">
      <c r="B61" s="512">
        <f>B60</f>
        <v>17</v>
      </c>
      <c r="C61" s="1348" t="s">
        <v>182</v>
      </c>
      <c r="D61" s="1349"/>
      <c r="E61" s="483" t="s">
        <v>166</v>
      </c>
      <c r="F61" s="1363" t="s">
        <v>151</v>
      </c>
      <c r="G61" s="1364"/>
      <c r="H61" s="1364"/>
      <c r="I61" s="1365"/>
      <c r="J61" s="513">
        <f t="shared" si="12"/>
        <v>3</v>
      </c>
      <c r="K61" s="514">
        <f t="shared" si="12"/>
        <v>90</v>
      </c>
      <c r="L61" s="515">
        <f t="shared" si="12"/>
        <v>54</v>
      </c>
      <c r="M61" s="516">
        <f t="shared" si="12"/>
        <v>18</v>
      </c>
      <c r="N61" s="516"/>
      <c r="O61" s="516">
        <f>O60</f>
        <v>36</v>
      </c>
      <c r="P61" s="516"/>
      <c r="Q61" s="516"/>
      <c r="R61" s="516"/>
      <c r="S61" s="516"/>
      <c r="T61" s="514">
        <f>T60</f>
        <v>36</v>
      </c>
      <c r="U61" s="517"/>
      <c r="V61" s="518">
        <f>V60</f>
        <v>2</v>
      </c>
      <c r="W61" s="518">
        <f>W60</f>
        <v>2</v>
      </c>
      <c r="X61" s="518"/>
      <c r="Y61" s="518"/>
      <c r="Z61" s="518">
        <f>Z60</f>
        <v>2</v>
      </c>
      <c r="AA61" s="519"/>
      <c r="AB61" s="520"/>
      <c r="AC61" s="521"/>
      <c r="AD61" s="429"/>
      <c r="AE61" s="429"/>
      <c r="AF61" s="522"/>
      <c r="AG61" s="515">
        <f t="shared" si="13"/>
        <v>3</v>
      </c>
      <c r="AH61" s="523">
        <f t="shared" si="13"/>
        <v>1</v>
      </c>
      <c r="AI61" s="523">
        <f t="shared" si="13"/>
        <v>2</v>
      </c>
      <c r="AJ61" s="524"/>
    </row>
    <row r="62" spans="2:36" s="437" customFormat="1" ht="57" customHeight="1" thickBot="1" x14ac:dyDescent="0.45">
      <c r="B62" s="1377" t="s">
        <v>183</v>
      </c>
      <c r="C62" s="1377"/>
      <c r="D62" s="1377"/>
      <c r="E62" s="1377"/>
      <c r="F62" s="1377"/>
      <c r="G62" s="1377"/>
      <c r="H62" s="1377"/>
      <c r="I62" s="1377"/>
      <c r="J62" s="472">
        <f>SUM(J43,J47,J51,J55,J59)</f>
        <v>22.5</v>
      </c>
      <c r="K62" s="472">
        <f>SUM(K43,K47,K51,K55,K59)</f>
        <v>675</v>
      </c>
      <c r="L62" s="472">
        <f>SUM(L43,L47,L51,L55,L59)</f>
        <v>342</v>
      </c>
      <c r="M62" s="472">
        <f>SUM(M43,M47,M51,M55,M59)</f>
        <v>144</v>
      </c>
      <c r="N62" s="472"/>
      <c r="O62" s="472">
        <f>SUM(O43,O47,O51,O55,O59)</f>
        <v>126</v>
      </c>
      <c r="P62" s="472"/>
      <c r="Q62" s="472">
        <f>SUM(Q43,Q47,Q51,Q55,Q59)</f>
        <v>72</v>
      </c>
      <c r="R62" s="472"/>
      <c r="S62" s="472"/>
      <c r="T62" s="472">
        <f>SUM(T43,T47,T51,T55,T59)</f>
        <v>333</v>
      </c>
      <c r="U62" s="472">
        <f>COUNTIF(U42:U61,"&gt;0")/3</f>
        <v>3</v>
      </c>
      <c r="V62" s="472">
        <f>COUNTIF(V42:V61,"&gt;0")/3</f>
        <v>2</v>
      </c>
      <c r="W62" s="472">
        <f>COUNTIF(W42:W61,"&gt;0")/3</f>
        <v>5</v>
      </c>
      <c r="X62" s="472"/>
      <c r="Y62" s="472"/>
      <c r="Z62" s="472">
        <f>COUNTIF(Z42:Z61,"&gt;0")/3</f>
        <v>5</v>
      </c>
      <c r="AA62" s="472"/>
      <c r="AB62" s="472"/>
      <c r="AC62" s="525"/>
      <c r="AD62" s="526"/>
      <c r="AE62" s="526"/>
      <c r="AF62" s="527"/>
      <c r="AG62" s="525">
        <f>SUM(AG43,AG47,AG51,AG55,AG59)</f>
        <v>19</v>
      </c>
      <c r="AH62" s="525">
        <f>SUM(AH43,AH47,AH51,AH55,AH59)</f>
        <v>8</v>
      </c>
      <c r="AI62" s="525">
        <f>SUM(AI43,AI47,AI51,AI55,AI59)</f>
        <v>7</v>
      </c>
      <c r="AJ62" s="525">
        <f>SUM(AJ43,AJ47,AJ51,AJ55,AJ59)</f>
        <v>4</v>
      </c>
    </row>
    <row r="63" spans="2:36" s="437" customFormat="1" ht="48" customHeight="1" thickBot="1" x14ac:dyDescent="0.45">
      <c r="B63" s="1378" t="s">
        <v>184</v>
      </c>
      <c r="C63" s="1379"/>
      <c r="D63" s="1379"/>
      <c r="E63" s="1379"/>
      <c r="F63" s="1379"/>
      <c r="G63" s="1379"/>
      <c r="H63" s="1379"/>
      <c r="I63" s="1380"/>
      <c r="J63" s="528">
        <f>J62</f>
        <v>22.5</v>
      </c>
      <c r="K63" s="528">
        <f>K62</f>
        <v>675</v>
      </c>
      <c r="L63" s="528">
        <f>L62</f>
        <v>342</v>
      </c>
      <c r="M63" s="528">
        <f>M62</f>
        <v>144</v>
      </c>
      <c r="N63" s="528"/>
      <c r="O63" s="528">
        <f>O62</f>
        <v>126</v>
      </c>
      <c r="P63" s="528"/>
      <c r="Q63" s="528">
        <f>Q62</f>
        <v>72</v>
      </c>
      <c r="R63" s="528"/>
      <c r="S63" s="528"/>
      <c r="T63" s="528">
        <f>T62</f>
        <v>333</v>
      </c>
      <c r="U63" s="528">
        <f>U62</f>
        <v>3</v>
      </c>
      <c r="V63" s="528">
        <f>V62</f>
        <v>2</v>
      </c>
      <c r="W63" s="528">
        <f>W62</f>
        <v>5</v>
      </c>
      <c r="X63" s="528"/>
      <c r="Y63" s="528"/>
      <c r="Z63" s="528">
        <f>Z62</f>
        <v>5</v>
      </c>
      <c r="AA63" s="528"/>
      <c r="AB63" s="528"/>
      <c r="AC63" s="529"/>
      <c r="AD63" s="530"/>
      <c r="AE63" s="530"/>
      <c r="AF63" s="530"/>
      <c r="AG63" s="531">
        <f>AG62</f>
        <v>19</v>
      </c>
      <c r="AH63" s="531">
        <f>AH62</f>
        <v>8</v>
      </c>
      <c r="AI63" s="531">
        <f>AI62</f>
        <v>7</v>
      </c>
      <c r="AJ63" s="532">
        <f>AJ62</f>
        <v>4</v>
      </c>
    </row>
    <row r="64" spans="2:36" ht="51" customHeight="1" thickBot="1" x14ac:dyDescent="0.4">
      <c r="B64" s="1378" t="s">
        <v>185</v>
      </c>
      <c r="C64" s="1379"/>
      <c r="D64" s="1379"/>
      <c r="E64" s="1379"/>
      <c r="F64" s="1379"/>
      <c r="G64" s="1379"/>
      <c r="H64" s="1379"/>
      <c r="I64" s="1380"/>
      <c r="J64" s="533">
        <f>J39+J62</f>
        <v>60</v>
      </c>
      <c r="K64" s="533">
        <f>K39+K62</f>
        <v>1800</v>
      </c>
      <c r="L64" s="533">
        <f>L39+L62</f>
        <v>864</v>
      </c>
      <c r="M64" s="533">
        <f>M39+M62</f>
        <v>351</v>
      </c>
      <c r="N64" s="533"/>
      <c r="O64" s="533">
        <f>O39+O62</f>
        <v>333</v>
      </c>
      <c r="P64" s="533"/>
      <c r="Q64" s="533">
        <f>Q39+Q62</f>
        <v>180</v>
      </c>
      <c r="R64" s="533"/>
      <c r="S64" s="533"/>
      <c r="T64" s="533">
        <f>T39+T62</f>
        <v>936</v>
      </c>
      <c r="U64" s="533">
        <f>U39+U62</f>
        <v>6</v>
      </c>
      <c r="V64" s="533">
        <f>V39+V62</f>
        <v>11</v>
      </c>
      <c r="W64" s="533">
        <f>W39+W62</f>
        <v>13</v>
      </c>
      <c r="X64" s="533">
        <f>X39+X62</f>
        <v>2</v>
      </c>
      <c r="Y64" s="533"/>
      <c r="Z64" s="533">
        <f>Z39+Z62</f>
        <v>7</v>
      </c>
      <c r="AA64" s="533"/>
      <c r="AB64" s="533">
        <f t="shared" ref="AB64:AJ64" si="14">AB39+AB62</f>
        <v>2</v>
      </c>
      <c r="AC64" s="533">
        <f t="shared" si="14"/>
        <v>24</v>
      </c>
      <c r="AD64" s="534">
        <f t="shared" si="14"/>
        <v>10.5</v>
      </c>
      <c r="AE64" s="534">
        <f t="shared" si="14"/>
        <v>7.5</v>
      </c>
      <c r="AF64" s="533">
        <f t="shared" si="14"/>
        <v>6</v>
      </c>
      <c r="AG64" s="533">
        <f t="shared" si="14"/>
        <v>24</v>
      </c>
      <c r="AH64" s="533">
        <f t="shared" si="14"/>
        <v>9</v>
      </c>
      <c r="AI64" s="533">
        <f t="shared" si="14"/>
        <v>11</v>
      </c>
      <c r="AJ64" s="535">
        <f t="shared" si="14"/>
        <v>4</v>
      </c>
    </row>
    <row r="65" spans="2:36" ht="30.75" thickBot="1" x14ac:dyDescent="0.4">
      <c r="B65" s="536"/>
      <c r="C65" s="536"/>
      <c r="D65" s="536"/>
      <c r="E65" s="536"/>
      <c r="F65" s="536"/>
      <c r="G65" s="1387" t="s">
        <v>66</v>
      </c>
      <c r="H65" s="1387"/>
      <c r="I65" s="1387"/>
      <c r="J65" s="1388" t="s">
        <v>67</v>
      </c>
      <c r="K65" s="1388"/>
      <c r="L65" s="1388"/>
      <c r="M65" s="1388"/>
      <c r="N65" s="1388"/>
      <c r="O65" s="1388"/>
      <c r="P65" s="1388"/>
      <c r="Q65" s="1388"/>
      <c r="R65" s="1388"/>
      <c r="S65" s="1388"/>
      <c r="T65" s="1388"/>
      <c r="U65" s="537">
        <f>U64</f>
        <v>6</v>
      </c>
      <c r="V65" s="538"/>
      <c r="W65" s="538"/>
      <c r="X65" s="538"/>
      <c r="Y65" s="538"/>
      <c r="Z65" s="538"/>
      <c r="AA65" s="539"/>
      <c r="AB65" s="539"/>
      <c r="AC65" s="540">
        <f>COUNTIF(U22:U27,"=1")+COUNTIF(U29:U34,"=1")+COUNTIF(U36:U37,"=1")+COUNTIF(U42:U61,"=1")/3</f>
        <v>3</v>
      </c>
      <c r="AD65" s="538"/>
      <c r="AE65" s="538"/>
      <c r="AF65" s="541"/>
      <c r="AG65" s="540">
        <f>COUNTIF(U22:U27,"=2")+COUNTIF(U29:U34,"=2")+COUNTIF(U36:U37,"=2")+COUNTIF(U42:U61,"=2")/3</f>
        <v>3</v>
      </c>
      <c r="AH65" s="538"/>
      <c r="AI65" s="538"/>
      <c r="AJ65" s="527"/>
    </row>
    <row r="66" spans="2:36" ht="30.75" thickBot="1" x14ac:dyDescent="0.4">
      <c r="B66" s="542"/>
      <c r="C66" s="542"/>
      <c r="D66" s="542"/>
      <c r="E66" s="542"/>
      <c r="F66" s="542"/>
      <c r="G66" s="1387"/>
      <c r="H66" s="1387"/>
      <c r="I66" s="1387"/>
      <c r="J66" s="1383" t="s">
        <v>68</v>
      </c>
      <c r="K66" s="1383"/>
      <c r="L66" s="1383"/>
      <c r="M66" s="1383"/>
      <c r="N66" s="1383"/>
      <c r="O66" s="1383"/>
      <c r="P66" s="1383"/>
      <c r="Q66" s="1383"/>
      <c r="R66" s="1383"/>
      <c r="S66" s="1383"/>
      <c r="T66" s="1383"/>
      <c r="U66" s="543"/>
      <c r="V66" s="544">
        <f>V64</f>
        <v>11</v>
      </c>
      <c r="W66" s="544"/>
      <c r="X66" s="544"/>
      <c r="Y66" s="544"/>
      <c r="Z66" s="544"/>
      <c r="AA66" s="545"/>
      <c r="AB66" s="545"/>
      <c r="AC66" s="546">
        <f>COUNTIF(V22:V27,"=1")+COUNTIF(V29:V34,"=1")+COUNTIF(V36:V37,"=1")+COUNTIF(V42:V61,"=1")/3</f>
        <v>5</v>
      </c>
      <c r="AD66" s="544"/>
      <c r="AE66" s="544"/>
      <c r="AF66" s="547"/>
      <c r="AG66" s="546">
        <f>COUNTIF(V22:V27,"=2")+COUNTIF(V29:V34,"=2")+COUNTIF(V36:V37,"=2")+COUNTIF(V42:V61,"=2")/3</f>
        <v>6</v>
      </c>
      <c r="AH66" s="544"/>
      <c r="AI66" s="544"/>
      <c r="AJ66" s="547"/>
    </row>
    <row r="67" spans="2:36" ht="30.75" thickBot="1" x14ac:dyDescent="0.4">
      <c r="B67" s="542"/>
      <c r="C67" s="542"/>
      <c r="D67" s="542"/>
      <c r="E67" s="542"/>
      <c r="F67" s="542"/>
      <c r="G67" s="1387"/>
      <c r="H67" s="1387"/>
      <c r="I67" s="1387"/>
      <c r="J67" s="1383" t="s">
        <v>69</v>
      </c>
      <c r="K67" s="1383"/>
      <c r="L67" s="1383"/>
      <c r="M67" s="1383"/>
      <c r="N67" s="1383"/>
      <c r="O67" s="1383"/>
      <c r="P67" s="1383"/>
      <c r="Q67" s="1383"/>
      <c r="R67" s="1383"/>
      <c r="S67" s="1383"/>
      <c r="T67" s="1383"/>
      <c r="U67" s="543"/>
      <c r="V67" s="544"/>
      <c r="W67" s="548">
        <f>W64</f>
        <v>13</v>
      </c>
      <c r="X67" s="544"/>
      <c r="Y67" s="544"/>
      <c r="Z67" s="544"/>
      <c r="AA67" s="545"/>
      <c r="AB67" s="545"/>
      <c r="AC67" s="546">
        <f>COUNTIF(W22:W27,"=1")+COUNTIF(W29:W34,"=1")+COUNTIF(W36:W37,"=1")+COUNTIF(W42:W61,"=1")/3</f>
        <v>6</v>
      </c>
      <c r="AD67" s="544"/>
      <c r="AE67" s="544"/>
      <c r="AF67" s="547"/>
      <c r="AG67" s="476">
        <f>COUNTIF(W22:W26,"=2")+COUNTIF(W29:W34,"=2")+COUNTIF(W36:W37,"=2")+COUNTIF(W42:W61,"=2")/3</f>
        <v>7</v>
      </c>
      <c r="AH67" s="544"/>
      <c r="AI67" s="544"/>
      <c r="AJ67" s="547"/>
    </row>
    <row r="68" spans="2:36" ht="30.75" thickBot="1" x14ac:dyDescent="0.4">
      <c r="B68" s="542"/>
      <c r="C68" s="549" t="s">
        <v>70</v>
      </c>
      <c r="D68" s="550"/>
      <c r="E68" s="550"/>
      <c r="F68" s="551"/>
      <c r="G68" s="1387"/>
      <c r="H68" s="1387"/>
      <c r="I68" s="1387"/>
      <c r="J68" s="1383" t="s">
        <v>71</v>
      </c>
      <c r="K68" s="1383"/>
      <c r="L68" s="1383"/>
      <c r="M68" s="1383"/>
      <c r="N68" s="1383"/>
      <c r="O68" s="1383"/>
      <c r="P68" s="1383"/>
      <c r="Q68" s="1383"/>
      <c r="R68" s="1383"/>
      <c r="S68" s="1383"/>
      <c r="T68" s="1383"/>
      <c r="U68" s="543"/>
      <c r="V68" s="544"/>
      <c r="W68" s="544"/>
      <c r="X68" s="548">
        <f>X64</f>
        <v>2</v>
      </c>
      <c r="Y68" s="544"/>
      <c r="Z68" s="544"/>
      <c r="AA68" s="545"/>
      <c r="AB68" s="545"/>
      <c r="AC68" s="546">
        <f>COUNTIF(X22:X27,"=1")+COUNTIF(X29:X34,"=1")+COUNTIF(X36:X37,"=1")+COUNTIF(X42:X61,"=1")/3</f>
        <v>1</v>
      </c>
      <c r="AD68" s="544"/>
      <c r="AE68" s="544"/>
      <c r="AF68" s="547"/>
      <c r="AG68" s="476">
        <f>COUNTIF(X22:X27,"=2")+COUNTIF(X29:X34,"=2")+COUNTIF(X36:X37,"=2")+COUNTIF(X42:X61,"=2")/3</f>
        <v>1</v>
      </c>
      <c r="AH68" s="544"/>
      <c r="AI68" s="544"/>
      <c r="AJ68" s="547"/>
    </row>
    <row r="69" spans="2:36" ht="30.75" thickBot="1" x14ac:dyDescent="0.4">
      <c r="B69" s="542"/>
      <c r="C69" s="1389" t="s">
        <v>186</v>
      </c>
      <c r="D69" s="1389"/>
      <c r="E69" s="552"/>
      <c r="F69" s="551"/>
      <c r="G69" s="1387"/>
      <c r="H69" s="1387"/>
      <c r="I69" s="1387"/>
      <c r="J69" s="1383" t="s">
        <v>73</v>
      </c>
      <c r="K69" s="1383"/>
      <c r="L69" s="1383"/>
      <c r="M69" s="1383"/>
      <c r="N69" s="1383"/>
      <c r="O69" s="1383"/>
      <c r="P69" s="1383"/>
      <c r="Q69" s="1383"/>
      <c r="R69" s="1383"/>
      <c r="S69" s="1383"/>
      <c r="T69" s="1383"/>
      <c r="U69" s="553"/>
      <c r="V69" s="554"/>
      <c r="W69" s="554"/>
      <c r="X69" s="555"/>
      <c r="Y69" s="544"/>
      <c r="Z69" s="556"/>
      <c r="AA69" s="555"/>
      <c r="AB69" s="555"/>
      <c r="AC69" s="557">
        <f>COUNTIF(Y22:Y27,"=1")+COUNTIF(Y29:Y34,"=1")+COUNTIF(Y36:Y37,"=1")+COUNTIF(Y42:Y61,"=1")</f>
        <v>0</v>
      </c>
      <c r="AD69" s="558"/>
      <c r="AE69" s="558"/>
      <c r="AF69" s="559"/>
      <c r="AG69" s="560">
        <f>COUNTIF(Y22:Y27,"=2")+COUNTIF(Y29:Y34,"=2")+COUNTIF(Y36:Y37,"=2")+COUNTIF(Y42:Y61,"=2")</f>
        <v>0</v>
      </c>
      <c r="AH69" s="556"/>
      <c r="AI69" s="554"/>
      <c r="AJ69" s="561"/>
    </row>
    <row r="70" spans="2:36" ht="30.75" thickBot="1" x14ac:dyDescent="0.4">
      <c r="B70" s="542"/>
      <c r="C70" s="1382" t="s">
        <v>187</v>
      </c>
      <c r="D70" s="1382"/>
      <c r="E70" s="552"/>
      <c r="F70" s="551"/>
      <c r="G70" s="1387"/>
      <c r="H70" s="1387"/>
      <c r="I70" s="1387"/>
      <c r="J70" s="1383" t="s">
        <v>44</v>
      </c>
      <c r="K70" s="1383"/>
      <c r="L70" s="1383"/>
      <c r="M70" s="1383"/>
      <c r="N70" s="1383"/>
      <c r="O70" s="1383"/>
      <c r="P70" s="1383"/>
      <c r="Q70" s="1383"/>
      <c r="R70" s="1383"/>
      <c r="S70" s="1383"/>
      <c r="T70" s="1383"/>
      <c r="U70" s="553"/>
      <c r="V70" s="554"/>
      <c r="W70" s="554"/>
      <c r="X70" s="554"/>
      <c r="Y70" s="562"/>
      <c r="Z70" s="563">
        <f>Z64</f>
        <v>7</v>
      </c>
      <c r="AA70" s="555"/>
      <c r="AB70" s="555"/>
      <c r="AC70" s="564">
        <f>COUNTIF(Z22:Z27,"=1")+COUNTIF(Z29:Z34,"=1")+COUNTIF(Z36:Z37,"=1")+COUNTIF(Z42:Z61,"=1")/3</f>
        <v>2</v>
      </c>
      <c r="AD70" s="554"/>
      <c r="AE70" s="554"/>
      <c r="AF70" s="561"/>
      <c r="AG70" s="565">
        <f>COUNTIF(Z22:Z27,"=2")+COUNTIF(Z29:Z34,"=2")+COUNTIF(Z36:Z37,"=2")+COUNTIF(Z42:Z61,"=2")/3</f>
        <v>5</v>
      </c>
      <c r="AH70" s="554"/>
      <c r="AI70" s="554"/>
      <c r="AJ70" s="561"/>
    </row>
    <row r="71" spans="2:36" ht="30.75" thickBot="1" x14ac:dyDescent="0.4">
      <c r="B71" s="542"/>
      <c r="C71" s="1382" t="s">
        <v>188</v>
      </c>
      <c r="D71" s="1382"/>
      <c r="E71" s="552"/>
      <c r="F71" s="551"/>
      <c r="G71" s="1387"/>
      <c r="H71" s="1387"/>
      <c r="I71" s="1387"/>
      <c r="J71" s="1383" t="s">
        <v>45</v>
      </c>
      <c r="K71" s="1383"/>
      <c r="L71" s="1383"/>
      <c r="M71" s="1383"/>
      <c r="N71" s="1383"/>
      <c r="O71" s="1383"/>
      <c r="P71" s="1383"/>
      <c r="Q71" s="1383"/>
      <c r="R71" s="1383"/>
      <c r="S71" s="1383"/>
      <c r="T71" s="1383"/>
      <c r="U71" s="553"/>
      <c r="V71" s="554"/>
      <c r="W71" s="554"/>
      <c r="X71" s="554"/>
      <c r="Y71" s="544"/>
      <c r="Z71" s="554"/>
      <c r="AA71" s="555"/>
      <c r="AB71" s="555"/>
      <c r="AC71" s="560">
        <f>COUNTIF(AA22:AA27,"=1")+COUNTIF(AA29:AA34,"=1")+COUNTIF(AA36:AA37,"=1")+COUNTIF(AA42:AA61,"=1")</f>
        <v>0</v>
      </c>
      <c r="AD71" s="566"/>
      <c r="AE71" s="566"/>
      <c r="AF71" s="567"/>
      <c r="AG71" s="560">
        <f>COUNTIF(AA22:AA27,"=2")+COUNTIF(AA29:AA34,"=2")+COUNTIF(AA36:AA37,"=2")+COUNTIF(AA42:AA61,"=2")</f>
        <v>0</v>
      </c>
      <c r="AH71" s="554"/>
      <c r="AI71" s="554"/>
      <c r="AJ71" s="561"/>
    </row>
    <row r="72" spans="2:36" ht="30.75" thickBot="1" x14ac:dyDescent="0.45">
      <c r="B72" s="542"/>
      <c r="C72" s="1382" t="s">
        <v>189</v>
      </c>
      <c r="D72" s="1382"/>
      <c r="E72" s="1382"/>
      <c r="F72" s="1382"/>
      <c r="G72" s="1387"/>
      <c r="H72" s="1387"/>
      <c r="I72" s="1387"/>
      <c r="J72" s="1384" t="s">
        <v>77</v>
      </c>
      <c r="K72" s="1384"/>
      <c r="L72" s="1384"/>
      <c r="M72" s="1384"/>
      <c r="N72" s="1384"/>
      <c r="O72" s="1384"/>
      <c r="P72" s="1384"/>
      <c r="Q72" s="1384"/>
      <c r="R72" s="1384"/>
      <c r="S72" s="1384"/>
      <c r="T72" s="1384"/>
      <c r="U72" s="568"/>
      <c r="V72" s="569"/>
      <c r="W72" s="569"/>
      <c r="X72" s="569"/>
      <c r="Y72" s="570"/>
      <c r="Z72" s="569"/>
      <c r="AA72" s="571"/>
      <c r="AB72" s="572">
        <f>AB64</f>
        <v>2</v>
      </c>
      <c r="AC72" s="573">
        <f>COUNTIF(AB22:AB27,"=1")+COUNTIF(AB29:AB34,"=1")+COUNTIF(AB36:AB37,"=1")+COUNTIF(AB42:AB61,"=1")</f>
        <v>2</v>
      </c>
      <c r="AD72" s="574"/>
      <c r="AE72" s="574"/>
      <c r="AF72" s="575"/>
      <c r="AG72" s="576"/>
      <c r="AH72" s="569"/>
      <c r="AI72" s="569"/>
      <c r="AJ72" s="577"/>
    </row>
    <row r="73" spans="2:36" ht="29.25" customHeight="1" x14ac:dyDescent="0.35">
      <c r="D73" s="310"/>
      <c r="E73" s="310"/>
      <c r="F73" s="578"/>
    </row>
    <row r="74" spans="2:36" ht="57" customHeight="1" x14ac:dyDescent="0.35">
      <c r="B74" s="579"/>
      <c r="C74" s="580"/>
      <c r="D74" s="580"/>
      <c r="E74" s="580"/>
      <c r="F74" s="581"/>
      <c r="G74" s="581"/>
      <c r="H74" s="581"/>
      <c r="I74" s="581"/>
      <c r="J74" s="582"/>
      <c r="K74" s="551"/>
      <c r="L74" s="551"/>
      <c r="M74" s="551"/>
      <c r="N74" s="551"/>
      <c r="O74" s="551"/>
      <c r="P74" s="551"/>
      <c r="Q74" s="551"/>
      <c r="R74" s="551"/>
      <c r="S74" s="551"/>
      <c r="T74" s="551"/>
      <c r="U74" s="582"/>
      <c r="V74" s="582"/>
      <c r="W74" s="582"/>
      <c r="X74" s="582"/>
      <c r="Y74" s="582"/>
      <c r="Z74" s="582"/>
      <c r="AA74" s="582"/>
      <c r="AB74" s="582"/>
      <c r="AC74" s="551"/>
      <c r="AD74" s="551"/>
      <c r="AE74" s="551"/>
      <c r="AF74" s="551"/>
      <c r="AG74" s="551"/>
      <c r="AH74" s="583"/>
      <c r="AI74" s="583"/>
      <c r="AJ74" s="551"/>
    </row>
    <row r="75" spans="2:36" ht="64.5" customHeight="1" x14ac:dyDescent="0.4">
      <c r="B75" s="584"/>
      <c r="C75" s="584"/>
      <c r="D75" s="310"/>
      <c r="E75" s="585"/>
      <c r="F75" s="585"/>
      <c r="G75" s="1385" t="s">
        <v>279</v>
      </c>
      <c r="H75" s="1385"/>
      <c r="I75" s="1385"/>
      <c r="J75" s="1385"/>
      <c r="K75" s="1385"/>
      <c r="L75" s="1385"/>
      <c r="M75" s="1385"/>
      <c r="N75" s="1385"/>
      <c r="O75" s="1385"/>
      <c r="P75" s="1385"/>
      <c r="Q75" s="1385"/>
      <c r="R75" s="1385"/>
      <c r="S75" s="1385"/>
      <c r="T75" s="1385"/>
      <c r="U75" s="1385"/>
      <c r="V75" s="1385"/>
      <c r="W75" s="1385"/>
      <c r="X75" s="1385"/>
      <c r="Y75" s="1385"/>
      <c r="Z75" s="1385"/>
      <c r="AA75" s="1385"/>
      <c r="AB75" s="1385"/>
      <c r="AC75" s="1385"/>
      <c r="AD75" s="1385"/>
      <c r="AE75" s="1385"/>
      <c r="AF75" s="1385"/>
      <c r="AG75" s="1385"/>
      <c r="AH75" s="1385"/>
      <c r="AI75" s="1385"/>
      <c r="AJ75" s="586"/>
    </row>
    <row r="76" spans="2:36" ht="56.25" customHeight="1" x14ac:dyDescent="0.4">
      <c r="D76" s="437"/>
      <c r="E76" s="585"/>
      <c r="F76" s="585"/>
      <c r="G76" s="587"/>
      <c r="H76" s="588"/>
      <c r="I76" s="588"/>
      <c r="J76" s="588"/>
      <c r="K76" s="588"/>
      <c r="L76" s="588"/>
      <c r="M76" s="589"/>
      <c r="N76" s="589"/>
      <c r="O76" s="590"/>
      <c r="P76" s="590"/>
      <c r="Q76" s="589"/>
      <c r="R76" s="589"/>
      <c r="S76" s="589"/>
      <c r="T76" s="584"/>
      <c r="U76" s="591"/>
      <c r="V76" s="584"/>
      <c r="W76" s="591"/>
      <c r="X76" s="584"/>
      <c r="Y76" s="591"/>
    </row>
    <row r="77" spans="2:36" s="361" customFormat="1" ht="120" customHeight="1" x14ac:dyDescent="0.4">
      <c r="C77" s="1386" t="s">
        <v>190</v>
      </c>
      <c r="D77" s="1386"/>
      <c r="E77" s="592"/>
      <c r="F77" s="592"/>
      <c r="G77" s="592" t="s">
        <v>110</v>
      </c>
      <c r="H77" s="593"/>
      <c r="J77" s="594"/>
      <c r="K77" s="594"/>
      <c r="L77" s="594"/>
      <c r="M77" s="594"/>
      <c r="N77" s="595" t="s">
        <v>111</v>
      </c>
      <c r="O77" s="595"/>
      <c r="P77" s="595"/>
      <c r="Q77" s="595"/>
      <c r="R77" s="595"/>
      <c r="S77" s="595"/>
      <c r="T77" s="595"/>
      <c r="U77" s="595"/>
      <c r="V77" s="595"/>
      <c r="W77" s="595"/>
      <c r="X77" s="596"/>
      <c r="Y77" s="597"/>
      <c r="Z77" s="598"/>
      <c r="AA77" s="598"/>
      <c r="AB77" s="599"/>
      <c r="AC77" s="592"/>
      <c r="AD77" s="598"/>
      <c r="AE77" s="599" t="s">
        <v>112</v>
      </c>
      <c r="AF77" s="592"/>
      <c r="AG77" s="550"/>
    </row>
    <row r="78" spans="2:36" ht="50.25" customHeight="1" x14ac:dyDescent="0.4">
      <c r="C78" s="437"/>
      <c r="D78" s="600"/>
      <c r="E78" s="601"/>
      <c r="F78" s="602"/>
      <c r="G78" s="603"/>
      <c r="H78" s="603"/>
      <c r="I78" s="604"/>
      <c r="J78" s="604"/>
      <c r="K78" s="604"/>
      <c r="L78" s="604"/>
      <c r="M78" s="604"/>
      <c r="N78" s="604"/>
      <c r="O78" s="604"/>
      <c r="P78" s="604"/>
      <c r="Q78" s="604"/>
      <c r="R78" s="604"/>
      <c r="S78" s="604"/>
      <c r="T78" s="604"/>
      <c r="U78" s="437"/>
      <c r="V78" s="437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7"/>
    </row>
    <row r="79" spans="2:36" ht="37.5" customHeight="1" x14ac:dyDescent="0.35">
      <c r="C79" s="605"/>
      <c r="D79" s="605"/>
      <c r="E79" s="605"/>
      <c r="F79" s="605"/>
      <c r="G79" s="605"/>
      <c r="H79" s="605"/>
      <c r="I79" s="605"/>
      <c r="J79" s="605"/>
      <c r="K79" s="605"/>
      <c r="L79" s="605"/>
      <c r="M79" s="605"/>
      <c r="N79" s="605"/>
      <c r="O79" s="605"/>
      <c r="P79" s="605"/>
      <c r="Q79" s="605"/>
      <c r="R79" s="605"/>
      <c r="S79" s="605"/>
      <c r="T79" s="605"/>
      <c r="U79" s="605"/>
      <c r="V79" s="605"/>
      <c r="W79" s="605"/>
      <c r="X79" s="605"/>
      <c r="Y79" s="605"/>
      <c r="Z79" s="605"/>
    </row>
    <row r="80" spans="2:36" ht="24.95" customHeight="1" x14ac:dyDescent="0.35"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590"/>
      <c r="T80" s="590"/>
      <c r="U80" s="590"/>
      <c r="V80" s="606"/>
      <c r="W80" s="606"/>
      <c r="X80" s="606"/>
      <c r="Y80" s="606"/>
      <c r="Z80" s="606"/>
    </row>
    <row r="81" spans="2:26" ht="14.25" customHeight="1" x14ac:dyDescent="0.35"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  <c r="R81" s="348"/>
      <c r="S81" s="363"/>
      <c r="T81" s="607"/>
      <c r="U81" s="608"/>
      <c r="V81" s="606"/>
      <c r="W81" s="606"/>
      <c r="X81" s="606"/>
      <c r="Y81" s="606"/>
      <c r="Z81" s="606"/>
    </row>
    <row r="82" spans="2:26" ht="30.75" customHeight="1" x14ac:dyDescent="0.35">
      <c r="B82" s="609" t="s">
        <v>166</v>
      </c>
      <c r="C82" s="1381" t="s">
        <v>191</v>
      </c>
      <c r="D82" s="1381"/>
      <c r="E82" s="1381"/>
      <c r="F82" s="1381"/>
      <c r="G82" s="1381"/>
      <c r="H82" s="1381"/>
      <c r="I82" s="1381"/>
      <c r="J82" s="1381"/>
      <c r="K82" s="1381"/>
      <c r="L82" s="1381"/>
      <c r="M82" s="1381"/>
      <c r="N82" s="1381"/>
      <c r="O82" s="1381"/>
      <c r="P82" s="1381"/>
      <c r="Q82" s="1381"/>
      <c r="R82" s="1381"/>
      <c r="S82" s="1381"/>
      <c r="T82" s="1381"/>
      <c r="U82" s="1381"/>
      <c r="V82" s="1381"/>
      <c r="W82" s="1381"/>
      <c r="X82" s="1381"/>
      <c r="Y82" s="1381"/>
      <c r="Z82" s="610"/>
    </row>
    <row r="83" spans="2:26" x14ac:dyDescent="0.35">
      <c r="C83" s="1381"/>
      <c r="D83" s="1381"/>
      <c r="E83" s="1381"/>
      <c r="F83" s="1381"/>
      <c r="G83" s="1381"/>
      <c r="H83" s="1381"/>
      <c r="I83" s="1381"/>
      <c r="J83" s="1381"/>
      <c r="K83" s="1381"/>
      <c r="L83" s="1381"/>
      <c r="M83" s="1381"/>
      <c r="N83" s="1381"/>
      <c r="O83" s="1381"/>
      <c r="P83" s="1381"/>
      <c r="Q83" s="1381"/>
      <c r="R83" s="1381"/>
      <c r="S83" s="1381"/>
      <c r="T83" s="1381"/>
      <c r="U83" s="1381"/>
      <c r="V83" s="1381"/>
      <c r="W83" s="1381"/>
      <c r="X83" s="1381"/>
      <c r="Y83" s="1381"/>
    </row>
  </sheetData>
  <sheetProtection selectLockedCells="1" selectUnlockedCells="1"/>
  <mergeCells count="150">
    <mergeCell ref="C82:Y83"/>
    <mergeCell ref="C71:D71"/>
    <mergeCell ref="J71:T71"/>
    <mergeCell ref="C72:F72"/>
    <mergeCell ref="J72:T72"/>
    <mergeCell ref="G75:AI75"/>
    <mergeCell ref="C77:D77"/>
    <mergeCell ref="B64:I64"/>
    <mergeCell ref="G65:I72"/>
    <mergeCell ref="J65:T65"/>
    <mergeCell ref="J66:T66"/>
    <mergeCell ref="J67:T67"/>
    <mergeCell ref="J68:T68"/>
    <mergeCell ref="C69:D69"/>
    <mergeCell ref="J69:T69"/>
    <mergeCell ref="C70:D70"/>
    <mergeCell ref="J70:T70"/>
    <mergeCell ref="C60:D60"/>
    <mergeCell ref="F60:I60"/>
    <mergeCell ref="C61:D61"/>
    <mergeCell ref="F61:I61"/>
    <mergeCell ref="B62:I62"/>
    <mergeCell ref="B63:I63"/>
    <mergeCell ref="C57:D57"/>
    <mergeCell ref="F57:I57"/>
    <mergeCell ref="C58:E58"/>
    <mergeCell ref="F58:I58"/>
    <mergeCell ref="C59:D59"/>
    <mergeCell ref="F59:I59"/>
    <mergeCell ref="C54:E54"/>
    <mergeCell ref="F54:I54"/>
    <mergeCell ref="C55:D55"/>
    <mergeCell ref="F55:I55"/>
    <mergeCell ref="C56:D56"/>
    <mergeCell ref="F56:I56"/>
    <mergeCell ref="C51:D51"/>
    <mergeCell ref="F51:I51"/>
    <mergeCell ref="C52:D52"/>
    <mergeCell ref="F52:I52"/>
    <mergeCell ref="C53:D53"/>
    <mergeCell ref="F53:I53"/>
    <mergeCell ref="C48:D48"/>
    <mergeCell ref="F48:I48"/>
    <mergeCell ref="C49:D49"/>
    <mergeCell ref="F49:I49"/>
    <mergeCell ref="C50:E50"/>
    <mergeCell ref="F50:I50"/>
    <mergeCell ref="C45:D45"/>
    <mergeCell ref="F45:I45"/>
    <mergeCell ref="C46:E46"/>
    <mergeCell ref="F46:I46"/>
    <mergeCell ref="C47:D47"/>
    <mergeCell ref="F47:I47"/>
    <mergeCell ref="C42:E42"/>
    <mergeCell ref="F42:I42"/>
    <mergeCell ref="C43:D43"/>
    <mergeCell ref="F43:I43"/>
    <mergeCell ref="C44:D44"/>
    <mergeCell ref="F44:I44"/>
    <mergeCell ref="C37:E37"/>
    <mergeCell ref="F37:I37"/>
    <mergeCell ref="B38:I38"/>
    <mergeCell ref="B39:I39"/>
    <mergeCell ref="B40:AJ40"/>
    <mergeCell ref="B41:AJ41"/>
    <mergeCell ref="C33:E33"/>
    <mergeCell ref="F33:I33"/>
    <mergeCell ref="C34:E34"/>
    <mergeCell ref="F34:I34"/>
    <mergeCell ref="B35:AJ35"/>
    <mergeCell ref="C36:E36"/>
    <mergeCell ref="F36:I36"/>
    <mergeCell ref="C30:E30"/>
    <mergeCell ref="F30:I30"/>
    <mergeCell ref="C31:E31"/>
    <mergeCell ref="F31:I31"/>
    <mergeCell ref="C32:E32"/>
    <mergeCell ref="F32:I32"/>
    <mergeCell ref="C26:E26"/>
    <mergeCell ref="F26:I26"/>
    <mergeCell ref="B27:I27"/>
    <mergeCell ref="B28:AJ28"/>
    <mergeCell ref="C29:E29"/>
    <mergeCell ref="F29:I29"/>
    <mergeCell ref="C23:E23"/>
    <mergeCell ref="F23:I23"/>
    <mergeCell ref="C24:E24"/>
    <mergeCell ref="F24:I24"/>
    <mergeCell ref="C25:E25"/>
    <mergeCell ref="F25:I25"/>
    <mergeCell ref="C19:E19"/>
    <mergeCell ref="F19:I19"/>
    <mergeCell ref="B20:AJ20"/>
    <mergeCell ref="B21:AJ21"/>
    <mergeCell ref="C22:E22"/>
    <mergeCell ref="F22:I22"/>
    <mergeCell ref="M16:N17"/>
    <mergeCell ref="O16:P17"/>
    <mergeCell ref="Q16:R17"/>
    <mergeCell ref="S16:S18"/>
    <mergeCell ref="AC16:AF16"/>
    <mergeCell ref="AG16:AJ16"/>
    <mergeCell ref="AC17:AC18"/>
    <mergeCell ref="AD17:AF17"/>
    <mergeCell ref="AG17:AG18"/>
    <mergeCell ref="AH17:AJ17"/>
    <mergeCell ref="Y15:Y18"/>
    <mergeCell ref="Z15:Z18"/>
    <mergeCell ref="AA15:AA18"/>
    <mergeCell ref="AB15:AB18"/>
    <mergeCell ref="AC15:AF15"/>
    <mergeCell ref="AG15:AJ15"/>
    <mergeCell ref="F9:H9"/>
    <mergeCell ref="AD9:AJ9"/>
    <mergeCell ref="B12:B18"/>
    <mergeCell ref="C12:E18"/>
    <mergeCell ref="F12:I18"/>
    <mergeCell ref="J12:K14"/>
    <mergeCell ref="L12:S14"/>
    <mergeCell ref="T12:T18"/>
    <mergeCell ref="U12:AB14"/>
    <mergeCell ref="AC12:AJ12"/>
    <mergeCell ref="AC13:AJ13"/>
    <mergeCell ref="AC14:AJ14"/>
    <mergeCell ref="J15:J18"/>
    <mergeCell ref="K15:K18"/>
    <mergeCell ref="L15:L18"/>
    <mergeCell ref="M15:S15"/>
    <mergeCell ref="U15:U18"/>
    <mergeCell ref="V15:V18"/>
    <mergeCell ref="W15:W18"/>
    <mergeCell ref="X15:X18"/>
    <mergeCell ref="B6:E6"/>
    <mergeCell ref="AD6:AJ6"/>
    <mergeCell ref="A7:A8"/>
    <mergeCell ref="F7:H7"/>
    <mergeCell ref="AD7:AJ7"/>
    <mergeCell ref="C8:D8"/>
    <mergeCell ref="F8:H8"/>
    <mergeCell ref="Y8:AC8"/>
    <mergeCell ref="AD8:AJ8"/>
    <mergeCell ref="B1:AF1"/>
    <mergeCell ref="B2:AF2"/>
    <mergeCell ref="B3:AF3"/>
    <mergeCell ref="C4:D4"/>
    <mergeCell ref="F4:U4"/>
    <mergeCell ref="F5:H5"/>
    <mergeCell ref="J5:T5"/>
    <mergeCell ref="Y5:AC5"/>
    <mergeCell ref="AD5:AJ5"/>
  </mergeCells>
  <pageMargins left="0.39370078740157483" right="0.11811023622047245" top="0.39370078740157483" bottom="0.39370078740157483" header="0.11811023622047245" footer="0.11811023622047245"/>
  <pageSetup paperSize="9" scale="27" firstPageNumber="0" fitToHeight="2" orientation="landscape" horizontalDpi="300" verticalDpi="300" r:id="rId1"/>
  <headerFooter alignWithMargins="0"/>
  <rowBreaks count="2" manualBreakCount="2">
    <brk id="29" max="35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81"/>
  <sheetViews>
    <sheetView tabSelected="1" topLeftCell="A55" zoomScale="50" zoomScaleNormal="50" zoomScaleSheetLayoutView="25" workbookViewId="0">
      <selection activeCell="C62" sqref="C62:D62"/>
    </sheetView>
  </sheetViews>
  <sheetFormatPr defaultColWidth="10.140625" defaultRowHeight="25.5" x14ac:dyDescent="0.35"/>
  <cols>
    <col min="1" max="2" width="12.7109375" style="613" customWidth="1"/>
    <col min="3" max="3" width="40.7109375" style="613" customWidth="1"/>
    <col min="4" max="4" width="40.7109375" style="618" customWidth="1"/>
    <col min="5" max="5" width="10.7109375" style="617" customWidth="1"/>
    <col min="6" max="6" width="20.7109375" style="616" customWidth="1"/>
    <col min="7" max="8" width="20.7109375" style="615" customWidth="1"/>
    <col min="9" max="9" width="20.7109375" style="614" customWidth="1"/>
    <col min="10" max="10" width="12.85546875" style="614" customWidth="1"/>
    <col min="11" max="11" width="12.5703125" style="614" customWidth="1"/>
    <col min="12" max="20" width="9.7109375" style="614" customWidth="1"/>
    <col min="21" max="29" width="9.7109375" style="613" customWidth="1"/>
    <col min="30" max="30" width="12.85546875" style="613" customWidth="1"/>
    <col min="31" max="36" width="9.7109375" style="613" customWidth="1"/>
    <col min="37" max="42" width="15.7109375" style="613" customWidth="1"/>
    <col min="43" max="16384" width="10.140625" style="613"/>
  </cols>
  <sheetData>
    <row r="1" spans="2:54" ht="52.5" customHeight="1" x14ac:dyDescent="0.35"/>
    <row r="2" spans="2:54" s="628" customFormat="1" ht="45.6" customHeight="1" x14ac:dyDescent="0.5">
      <c r="B2" s="1566" t="s">
        <v>233</v>
      </c>
      <c r="C2" s="1566"/>
      <c r="D2" s="1566"/>
      <c r="E2" s="1566"/>
      <c r="F2" s="1566"/>
      <c r="G2" s="1566"/>
      <c r="H2" s="1566"/>
      <c r="I2" s="1566"/>
      <c r="J2" s="1566"/>
      <c r="K2" s="1566"/>
      <c r="L2" s="1566"/>
      <c r="M2" s="1566"/>
      <c r="N2" s="1566"/>
      <c r="O2" s="1566"/>
      <c r="P2" s="1566"/>
      <c r="Q2" s="1566"/>
      <c r="R2" s="1566"/>
      <c r="S2" s="1566"/>
      <c r="T2" s="1566"/>
      <c r="U2" s="1566"/>
      <c r="V2" s="1566"/>
      <c r="W2" s="1566"/>
      <c r="X2" s="1566"/>
      <c r="Y2" s="1566"/>
      <c r="Z2" s="1566"/>
      <c r="AA2" s="1566"/>
      <c r="AB2" s="1566"/>
      <c r="AC2" s="1566"/>
      <c r="AD2" s="1566"/>
      <c r="AE2" s="1566"/>
      <c r="AF2" s="1566"/>
      <c r="AK2" s="613"/>
      <c r="AL2" s="613"/>
      <c r="AM2" s="613"/>
      <c r="AN2" s="613"/>
      <c r="AO2" s="613"/>
      <c r="AP2" s="613"/>
      <c r="AQ2" s="613"/>
      <c r="AR2" s="613"/>
      <c r="AS2" s="613"/>
      <c r="AT2" s="613"/>
      <c r="AU2" s="613"/>
      <c r="AV2" s="613"/>
      <c r="AW2" s="613"/>
      <c r="AX2" s="613"/>
      <c r="AY2" s="613"/>
      <c r="AZ2" s="613"/>
      <c r="BA2" s="613"/>
      <c r="BB2" s="613"/>
    </row>
    <row r="3" spans="2:54" ht="56.25" customHeight="1" x14ac:dyDescent="0.35"/>
    <row r="4" spans="2:54" ht="46.5" customHeight="1" x14ac:dyDescent="0.35">
      <c r="B4" s="1567" t="s">
        <v>114</v>
      </c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</row>
    <row r="5" spans="2:54" s="879" customFormat="1" ht="45.75" customHeight="1" x14ac:dyDescent="0.5">
      <c r="B5" s="882"/>
      <c r="C5" s="882"/>
      <c r="D5" s="880"/>
      <c r="E5" s="880"/>
      <c r="F5" s="1568" t="s">
        <v>232</v>
      </c>
      <c r="G5" s="1568"/>
      <c r="H5" s="1568"/>
      <c r="I5" s="1568"/>
      <c r="J5" s="1568"/>
      <c r="K5" s="1568"/>
      <c r="L5" s="1568"/>
      <c r="M5" s="1568"/>
      <c r="N5" s="1568"/>
      <c r="O5" s="1568"/>
      <c r="P5" s="881"/>
      <c r="Q5" s="881"/>
      <c r="R5" s="881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</row>
    <row r="6" spans="2:54" ht="78" customHeight="1" x14ac:dyDescent="0.4">
      <c r="C6" s="1569" t="s">
        <v>231</v>
      </c>
      <c r="D6" s="1569"/>
      <c r="E6" s="878"/>
      <c r="F6" s="877"/>
      <c r="G6" s="1570"/>
      <c r="H6" s="1570"/>
      <c r="I6" s="1570"/>
      <c r="J6" s="1570"/>
      <c r="K6" s="1570"/>
      <c r="L6" s="1570"/>
      <c r="M6" s="625"/>
      <c r="N6" s="625"/>
      <c r="O6" s="625"/>
      <c r="P6" s="625"/>
      <c r="Q6" s="625"/>
      <c r="R6" s="625"/>
      <c r="S6" s="625"/>
      <c r="T6" s="625"/>
      <c r="U6" s="625"/>
      <c r="V6" s="626"/>
      <c r="W6" s="872"/>
      <c r="X6" s="625"/>
      <c r="Y6" s="625"/>
      <c r="Z6" s="876" t="s">
        <v>230</v>
      </c>
      <c r="AA6" s="633"/>
      <c r="AB6" s="862"/>
      <c r="AC6" s="861"/>
      <c r="AD6" s="861"/>
      <c r="AE6" s="869"/>
      <c r="AF6" s="1571" t="s">
        <v>7</v>
      </c>
      <c r="AG6" s="1572"/>
      <c r="AH6" s="1572"/>
      <c r="AI6" s="1572"/>
      <c r="AJ6" s="1572"/>
    </row>
    <row r="7" spans="2:54" ht="60" customHeight="1" x14ac:dyDescent="0.4">
      <c r="C7" s="1500" t="s">
        <v>229</v>
      </c>
      <c r="D7" s="1500"/>
      <c r="E7" s="1500"/>
      <c r="F7" s="1416" t="s">
        <v>228</v>
      </c>
      <c r="G7" s="1416"/>
      <c r="I7" s="859" t="s">
        <v>9</v>
      </c>
      <c r="J7" s="875" t="s">
        <v>10</v>
      </c>
      <c r="K7" s="874"/>
      <c r="L7" s="874"/>
      <c r="M7" s="874"/>
      <c r="N7" s="874"/>
      <c r="O7" s="874"/>
      <c r="P7" s="873"/>
      <c r="Q7" s="873"/>
      <c r="R7" s="873"/>
      <c r="S7" s="873"/>
      <c r="T7" s="873"/>
      <c r="U7" s="873"/>
      <c r="V7" s="857"/>
      <c r="W7" s="872"/>
      <c r="Y7" s="857"/>
      <c r="Z7" s="863" t="s">
        <v>11</v>
      </c>
      <c r="AA7" s="633"/>
      <c r="AB7" s="862"/>
      <c r="AC7" s="861"/>
      <c r="AD7" s="861"/>
      <c r="AE7" s="869"/>
      <c r="AF7" s="1400" t="s">
        <v>227</v>
      </c>
      <c r="AG7" s="1400"/>
      <c r="AH7" s="1400"/>
      <c r="AI7" s="1400"/>
      <c r="AJ7" s="867"/>
    </row>
    <row r="8" spans="2:54" ht="39.75" customHeight="1" x14ac:dyDescent="0.35">
      <c r="F8" s="1520"/>
      <c r="G8" s="1520"/>
      <c r="H8" s="1520"/>
      <c r="I8" s="871"/>
      <c r="J8" s="871"/>
      <c r="K8" s="871"/>
      <c r="N8" s="1522" t="s">
        <v>226</v>
      </c>
      <c r="O8" s="1522"/>
      <c r="P8" s="1522"/>
      <c r="Q8" s="1522"/>
      <c r="R8" s="1522"/>
      <c r="S8" s="1522"/>
      <c r="T8" s="1522"/>
      <c r="U8" s="871"/>
      <c r="V8" s="871"/>
      <c r="W8" s="871"/>
      <c r="X8" s="871"/>
      <c r="Y8" s="871"/>
      <c r="Z8" s="870" t="s">
        <v>225</v>
      </c>
      <c r="AA8" s="633"/>
      <c r="AB8" s="862"/>
      <c r="AC8" s="861"/>
      <c r="AD8" s="861"/>
      <c r="AE8" s="869"/>
      <c r="AF8" s="868"/>
      <c r="AG8" s="1400" t="s">
        <v>224</v>
      </c>
      <c r="AH8" s="1400"/>
      <c r="AI8" s="1400"/>
      <c r="AJ8" s="867"/>
    </row>
    <row r="9" spans="2:54" ht="70.5" customHeight="1" x14ac:dyDescent="0.4">
      <c r="B9" s="866"/>
      <c r="C9" s="633" t="s">
        <v>223</v>
      </c>
      <c r="D9" s="865"/>
      <c r="E9" s="865"/>
      <c r="F9" s="1521" t="s">
        <v>222</v>
      </c>
      <c r="G9" s="1521"/>
      <c r="H9" s="1521"/>
      <c r="I9" s="859" t="s">
        <v>9</v>
      </c>
      <c r="J9" s="1592" t="s">
        <v>18</v>
      </c>
      <c r="K9" s="1592"/>
      <c r="L9" s="1592"/>
      <c r="M9" s="1592"/>
      <c r="N9" s="1592"/>
      <c r="O9" s="1592"/>
      <c r="P9" s="1592"/>
      <c r="Q9" s="1592"/>
      <c r="R9" s="1592"/>
      <c r="S9" s="1592"/>
      <c r="T9" s="1592"/>
      <c r="U9" s="1592"/>
      <c r="Z9" s="633"/>
      <c r="AA9" s="633"/>
      <c r="AB9" s="862"/>
      <c r="AC9" s="861"/>
      <c r="AD9" s="861"/>
      <c r="AE9" s="862"/>
      <c r="AF9" s="862"/>
      <c r="AG9" s="864"/>
      <c r="AH9" s="864"/>
      <c r="AI9" s="864"/>
      <c r="AJ9" s="864"/>
    </row>
    <row r="10" spans="2:54" ht="43.5" customHeight="1" x14ac:dyDescent="0.4">
      <c r="C10" s="1582" t="s">
        <v>221</v>
      </c>
      <c r="D10" s="1582"/>
      <c r="E10" s="1582"/>
      <c r="F10" s="1583" t="s">
        <v>21</v>
      </c>
      <c r="G10" s="1583"/>
      <c r="I10" s="859" t="s">
        <v>9</v>
      </c>
      <c r="J10" s="1593" t="s">
        <v>220</v>
      </c>
      <c r="K10" s="1593"/>
      <c r="L10" s="1593"/>
      <c r="M10" s="1593"/>
      <c r="N10" s="1593"/>
      <c r="O10" s="1593"/>
      <c r="P10" s="1593"/>
      <c r="Q10" s="1593"/>
      <c r="R10" s="1593"/>
      <c r="S10" s="1593"/>
      <c r="T10" s="1593"/>
      <c r="U10" s="1593"/>
      <c r="V10" s="857"/>
      <c r="W10" s="858"/>
      <c r="Y10" s="857"/>
      <c r="Z10" s="863" t="s">
        <v>19</v>
      </c>
      <c r="AA10" s="633"/>
      <c r="AB10" s="862"/>
      <c r="AC10" s="861"/>
      <c r="AD10" s="861"/>
      <c r="AE10" s="1444" t="s">
        <v>219</v>
      </c>
      <c r="AF10" s="1584"/>
      <c r="AG10" s="1584"/>
      <c r="AH10" s="1584"/>
      <c r="AI10" s="1584"/>
      <c r="AJ10" s="1584"/>
      <c r="AK10" s="856"/>
      <c r="AL10" s="856"/>
      <c r="AM10" s="856"/>
    </row>
    <row r="11" spans="2:54" ht="45.75" customHeight="1" x14ac:dyDescent="0.4">
      <c r="E11" s="618"/>
      <c r="F11" s="1583" t="s">
        <v>23</v>
      </c>
      <c r="G11" s="1583"/>
      <c r="I11" s="859" t="s">
        <v>9</v>
      </c>
      <c r="J11" s="1593" t="s">
        <v>218</v>
      </c>
      <c r="K11" s="1593"/>
      <c r="L11" s="1593"/>
      <c r="M11" s="1593"/>
      <c r="N11" s="1593"/>
      <c r="O11" s="1593"/>
      <c r="P11" s="1593"/>
      <c r="Q11" s="1593"/>
      <c r="R11" s="1593"/>
      <c r="S11" s="1593"/>
      <c r="T11" s="1593"/>
      <c r="U11" s="1593"/>
      <c r="V11" s="857"/>
      <c r="W11" s="858"/>
      <c r="Y11" s="857"/>
      <c r="Z11" s="857"/>
      <c r="AA11" s="857"/>
      <c r="AB11" s="857"/>
      <c r="AC11" s="857"/>
      <c r="AD11" s="857"/>
      <c r="AE11" s="1585"/>
      <c r="AF11" s="1585"/>
      <c r="AG11" s="1585"/>
      <c r="AH11" s="1585"/>
      <c r="AI11" s="1585"/>
      <c r="AJ11" s="1585"/>
      <c r="AK11" s="856"/>
      <c r="AL11" s="856"/>
      <c r="AM11" s="856"/>
    </row>
    <row r="12" spans="2:54" ht="41.25" customHeight="1" x14ac:dyDescent="0.4">
      <c r="E12" s="618"/>
      <c r="F12" s="860"/>
      <c r="G12" s="860"/>
      <c r="H12" s="859"/>
      <c r="J12" s="1593" t="s">
        <v>25</v>
      </c>
      <c r="K12" s="1593"/>
      <c r="L12" s="1593"/>
      <c r="M12" s="1593"/>
      <c r="N12" s="1593"/>
      <c r="O12" s="1593"/>
      <c r="P12" s="1593"/>
      <c r="Q12" s="1593"/>
      <c r="R12" s="1593"/>
      <c r="S12" s="1593"/>
      <c r="T12" s="1593"/>
      <c r="U12" s="1593"/>
      <c r="V12" s="857"/>
      <c r="W12" s="858"/>
      <c r="Y12" s="857"/>
      <c r="Z12" s="857"/>
      <c r="AA12" s="857"/>
      <c r="AB12" s="857"/>
      <c r="AC12" s="857"/>
      <c r="AD12" s="857"/>
      <c r="AE12" s="857"/>
      <c r="AF12" s="857"/>
      <c r="AK12" s="856"/>
      <c r="AL12" s="856"/>
      <c r="AM12" s="856"/>
    </row>
    <row r="13" spans="2:54" ht="40.5" customHeight="1" x14ac:dyDescent="0.35"/>
    <row r="14" spans="2:54" ht="51.95" customHeight="1" thickBot="1" x14ac:dyDescent="0.4">
      <c r="E14" s="618"/>
      <c r="F14" s="855"/>
      <c r="H14" s="614"/>
      <c r="R14" s="613"/>
      <c r="S14" s="613"/>
      <c r="T14" s="613"/>
    </row>
    <row r="15" spans="2:54" s="854" customFormat="1" ht="94.5" customHeight="1" thickBot="1" x14ac:dyDescent="0.3">
      <c r="B15" s="1536" t="s">
        <v>217</v>
      </c>
      <c r="C15" s="1442" t="s">
        <v>216</v>
      </c>
      <c r="D15" s="1442"/>
      <c r="E15" s="1443"/>
      <c r="F15" s="1514" t="s">
        <v>215</v>
      </c>
      <c r="G15" s="1515"/>
      <c r="H15" s="1515"/>
      <c r="I15" s="1515"/>
      <c r="J15" s="1436" t="s">
        <v>28</v>
      </c>
      <c r="K15" s="1437"/>
      <c r="L15" s="1451" t="s">
        <v>214</v>
      </c>
      <c r="M15" s="1451"/>
      <c r="N15" s="1451"/>
      <c r="O15" s="1451"/>
      <c r="P15" s="1451"/>
      <c r="Q15" s="1451"/>
      <c r="R15" s="1451"/>
      <c r="S15" s="1451"/>
      <c r="T15" s="1586" t="s">
        <v>30</v>
      </c>
      <c r="U15" s="1457" t="s">
        <v>31</v>
      </c>
      <c r="V15" s="1458"/>
      <c r="W15" s="1458"/>
      <c r="X15" s="1458"/>
      <c r="Y15" s="1458"/>
      <c r="Z15" s="1458"/>
      <c r="AA15" s="1458"/>
      <c r="AB15" s="1459"/>
      <c r="AC15" s="1594" t="s">
        <v>213</v>
      </c>
      <c r="AD15" s="1595"/>
      <c r="AE15" s="1595"/>
      <c r="AF15" s="1595"/>
      <c r="AG15" s="1595"/>
      <c r="AH15" s="1595"/>
      <c r="AI15" s="1595"/>
      <c r="AJ15" s="1596"/>
    </row>
    <row r="16" spans="2:54" s="854" customFormat="1" ht="48" customHeight="1" thickBot="1" x14ac:dyDescent="0.3">
      <c r="B16" s="1537"/>
      <c r="C16" s="1444"/>
      <c r="D16" s="1444"/>
      <c r="E16" s="1445"/>
      <c r="F16" s="1516"/>
      <c r="G16" s="1517"/>
      <c r="H16" s="1517"/>
      <c r="I16" s="1517"/>
      <c r="J16" s="1438"/>
      <c r="K16" s="1439"/>
      <c r="L16" s="1452"/>
      <c r="M16" s="1452"/>
      <c r="N16" s="1452"/>
      <c r="O16" s="1452"/>
      <c r="P16" s="1452"/>
      <c r="Q16" s="1452"/>
      <c r="R16" s="1452"/>
      <c r="S16" s="1452"/>
      <c r="T16" s="1587"/>
      <c r="U16" s="1460"/>
      <c r="V16" s="1461"/>
      <c r="W16" s="1461"/>
      <c r="X16" s="1461"/>
      <c r="Y16" s="1461"/>
      <c r="Z16" s="1461"/>
      <c r="AA16" s="1461"/>
      <c r="AB16" s="1462"/>
      <c r="AC16" s="1454" t="s">
        <v>212</v>
      </c>
      <c r="AD16" s="1455"/>
      <c r="AE16" s="1455"/>
      <c r="AF16" s="1455"/>
      <c r="AG16" s="1455"/>
      <c r="AH16" s="1455"/>
      <c r="AI16" s="1455"/>
      <c r="AJ16" s="1456"/>
    </row>
    <row r="17" spans="2:36" s="854" customFormat="1" ht="45" customHeight="1" thickBot="1" x14ac:dyDescent="0.45">
      <c r="B17" s="1537"/>
      <c r="C17" s="1444"/>
      <c r="D17" s="1444"/>
      <c r="E17" s="1445"/>
      <c r="F17" s="1516"/>
      <c r="G17" s="1517"/>
      <c r="H17" s="1517"/>
      <c r="I17" s="1517"/>
      <c r="J17" s="1440"/>
      <c r="K17" s="1441"/>
      <c r="L17" s="1453"/>
      <c r="M17" s="1453"/>
      <c r="N17" s="1453"/>
      <c r="O17" s="1453"/>
      <c r="P17" s="1453"/>
      <c r="Q17" s="1453"/>
      <c r="R17" s="1453"/>
      <c r="S17" s="1453"/>
      <c r="T17" s="1587"/>
      <c r="U17" s="1463"/>
      <c r="V17" s="1464"/>
      <c r="W17" s="1464"/>
      <c r="X17" s="1464"/>
      <c r="Y17" s="1464"/>
      <c r="Z17" s="1464"/>
      <c r="AA17" s="1464"/>
      <c r="AB17" s="1465"/>
      <c r="AC17" s="1525" t="s">
        <v>211</v>
      </c>
      <c r="AD17" s="1526"/>
      <c r="AE17" s="1526"/>
      <c r="AF17" s="1526"/>
      <c r="AG17" s="1526"/>
      <c r="AH17" s="1526"/>
      <c r="AI17" s="1526"/>
      <c r="AJ17" s="1527"/>
    </row>
    <row r="18" spans="2:36" s="854" customFormat="1" ht="30" customHeight="1" x14ac:dyDescent="0.35">
      <c r="B18" s="1537"/>
      <c r="C18" s="1444"/>
      <c r="D18" s="1444"/>
      <c r="E18" s="1445"/>
      <c r="F18" s="1516"/>
      <c r="G18" s="1517"/>
      <c r="H18" s="1517"/>
      <c r="I18" s="1517"/>
      <c r="J18" s="1501" t="s">
        <v>35</v>
      </c>
      <c r="K18" s="1511" t="s">
        <v>36</v>
      </c>
      <c r="L18" s="1575" t="s">
        <v>37</v>
      </c>
      <c r="M18" s="1509" t="s">
        <v>38</v>
      </c>
      <c r="N18" s="1510"/>
      <c r="O18" s="1510"/>
      <c r="P18" s="1510"/>
      <c r="Q18" s="1510"/>
      <c r="R18" s="1510"/>
      <c r="S18" s="1510"/>
      <c r="T18" s="1587"/>
      <c r="U18" s="1433" t="s">
        <v>39</v>
      </c>
      <c r="V18" s="1448" t="s">
        <v>40</v>
      </c>
      <c r="W18" s="1448" t="s">
        <v>41</v>
      </c>
      <c r="X18" s="1466" t="s">
        <v>42</v>
      </c>
      <c r="Y18" s="1466" t="s">
        <v>43</v>
      </c>
      <c r="Z18" s="1448" t="s">
        <v>196</v>
      </c>
      <c r="AA18" s="1448" t="s">
        <v>45</v>
      </c>
      <c r="AB18" s="1579" t="s">
        <v>46</v>
      </c>
      <c r="AC18" s="1523" t="s">
        <v>129</v>
      </c>
      <c r="AD18" s="1524"/>
      <c r="AE18" s="1524"/>
      <c r="AF18" s="1524"/>
      <c r="AG18" s="1532" t="s">
        <v>130</v>
      </c>
      <c r="AH18" s="1533"/>
      <c r="AI18" s="1533"/>
      <c r="AJ18" s="1534"/>
    </row>
    <row r="19" spans="2:36" s="836" customFormat="1" ht="30" customHeight="1" thickBot="1" x14ac:dyDescent="0.3">
      <c r="B19" s="1537"/>
      <c r="C19" s="1444"/>
      <c r="D19" s="1444"/>
      <c r="E19" s="1445"/>
      <c r="F19" s="1516"/>
      <c r="G19" s="1517"/>
      <c r="H19" s="1517"/>
      <c r="I19" s="1517"/>
      <c r="J19" s="1502"/>
      <c r="K19" s="1512"/>
      <c r="L19" s="1576"/>
      <c r="M19" s="1406" t="s">
        <v>210</v>
      </c>
      <c r="N19" s="1395"/>
      <c r="O19" s="1406" t="s">
        <v>209</v>
      </c>
      <c r="P19" s="1396"/>
      <c r="Q19" s="1395" t="s">
        <v>208</v>
      </c>
      <c r="R19" s="1396"/>
      <c r="S19" s="1392" t="s">
        <v>135</v>
      </c>
      <c r="T19" s="1587"/>
      <c r="U19" s="1434"/>
      <c r="V19" s="1449"/>
      <c r="W19" s="1449"/>
      <c r="X19" s="1467"/>
      <c r="Y19" s="1467"/>
      <c r="Z19" s="1449"/>
      <c r="AA19" s="1449"/>
      <c r="AB19" s="1580"/>
      <c r="AC19" s="1528" t="s">
        <v>207</v>
      </c>
      <c r="AD19" s="1529"/>
      <c r="AE19" s="1529"/>
      <c r="AF19" s="1529"/>
      <c r="AG19" s="1475" t="s">
        <v>207</v>
      </c>
      <c r="AH19" s="1476"/>
      <c r="AI19" s="1476"/>
      <c r="AJ19" s="1477"/>
    </row>
    <row r="20" spans="2:36" s="836" customFormat="1" ht="45" customHeight="1" x14ac:dyDescent="0.25">
      <c r="B20" s="1537"/>
      <c r="C20" s="1444"/>
      <c r="D20" s="1444"/>
      <c r="E20" s="1445"/>
      <c r="F20" s="1516"/>
      <c r="G20" s="1517"/>
      <c r="H20" s="1517"/>
      <c r="I20" s="1517"/>
      <c r="J20" s="1502"/>
      <c r="K20" s="1512"/>
      <c r="L20" s="1576"/>
      <c r="M20" s="1407"/>
      <c r="N20" s="1397"/>
      <c r="O20" s="1407"/>
      <c r="P20" s="1398"/>
      <c r="Q20" s="1397"/>
      <c r="R20" s="1398"/>
      <c r="S20" s="1393"/>
      <c r="T20" s="1587"/>
      <c r="U20" s="1434"/>
      <c r="V20" s="1449"/>
      <c r="W20" s="1449"/>
      <c r="X20" s="1467"/>
      <c r="Y20" s="1467"/>
      <c r="Z20" s="1449"/>
      <c r="AA20" s="1449"/>
      <c r="AB20" s="1580"/>
      <c r="AC20" s="1530" t="s">
        <v>37</v>
      </c>
      <c r="AD20" s="1573" t="s">
        <v>53</v>
      </c>
      <c r="AE20" s="1574"/>
      <c r="AF20" s="1574"/>
      <c r="AG20" s="1535" t="s">
        <v>37</v>
      </c>
      <c r="AH20" s="1589" t="s">
        <v>53</v>
      </c>
      <c r="AI20" s="1590"/>
      <c r="AJ20" s="1591"/>
    </row>
    <row r="21" spans="2:36" s="836" customFormat="1" ht="175.5" customHeight="1" thickBot="1" x14ac:dyDescent="0.3">
      <c r="B21" s="1538"/>
      <c r="C21" s="1446"/>
      <c r="D21" s="1446"/>
      <c r="E21" s="1447"/>
      <c r="F21" s="1518"/>
      <c r="G21" s="1519"/>
      <c r="H21" s="1519"/>
      <c r="I21" s="1519"/>
      <c r="J21" s="1503"/>
      <c r="K21" s="1513"/>
      <c r="L21" s="1577"/>
      <c r="M21" s="853" t="s">
        <v>136</v>
      </c>
      <c r="N21" s="853" t="s">
        <v>133</v>
      </c>
      <c r="O21" s="853" t="s">
        <v>136</v>
      </c>
      <c r="P21" s="853" t="s">
        <v>133</v>
      </c>
      <c r="Q21" s="853" t="s">
        <v>136</v>
      </c>
      <c r="R21" s="853" t="s">
        <v>133</v>
      </c>
      <c r="S21" s="1394"/>
      <c r="T21" s="1588"/>
      <c r="U21" s="1435"/>
      <c r="V21" s="1450"/>
      <c r="W21" s="1450"/>
      <c r="X21" s="1468"/>
      <c r="Y21" s="1468"/>
      <c r="Z21" s="1450"/>
      <c r="AA21" s="1450"/>
      <c r="AB21" s="1581"/>
      <c r="AC21" s="1531"/>
      <c r="AD21" s="851" t="s">
        <v>49</v>
      </c>
      <c r="AE21" s="851" t="s">
        <v>54</v>
      </c>
      <c r="AF21" s="852" t="s">
        <v>55</v>
      </c>
      <c r="AG21" s="1531"/>
      <c r="AH21" s="851" t="s">
        <v>49</v>
      </c>
      <c r="AI21" s="851" t="s">
        <v>54</v>
      </c>
      <c r="AJ21" s="850" t="s">
        <v>51</v>
      </c>
    </row>
    <row r="22" spans="2:36" s="836" customFormat="1" ht="42.75" customHeight="1" thickTop="1" thickBot="1" x14ac:dyDescent="0.3">
      <c r="B22" s="849">
        <v>1</v>
      </c>
      <c r="C22" s="1552">
        <v>2</v>
      </c>
      <c r="D22" s="1552"/>
      <c r="E22" s="1553"/>
      <c r="F22" s="1547">
        <v>3</v>
      </c>
      <c r="G22" s="1548"/>
      <c r="H22" s="1548"/>
      <c r="I22" s="1548"/>
      <c r="J22" s="848">
        <v>4</v>
      </c>
      <c r="K22" s="840">
        <v>5</v>
      </c>
      <c r="L22" s="847">
        <v>6</v>
      </c>
      <c r="M22" s="846">
        <v>7</v>
      </c>
      <c r="N22" s="846"/>
      <c r="O22" s="846"/>
      <c r="P22" s="846"/>
      <c r="Q22" s="846"/>
      <c r="R22" s="846"/>
      <c r="S22" s="845">
        <v>9</v>
      </c>
      <c r="T22" s="844">
        <v>10</v>
      </c>
      <c r="U22" s="843">
        <v>11</v>
      </c>
      <c r="V22" s="842">
        <v>12</v>
      </c>
      <c r="W22" s="842">
        <v>13</v>
      </c>
      <c r="X22" s="842">
        <v>14</v>
      </c>
      <c r="Y22" s="842">
        <v>15</v>
      </c>
      <c r="Z22" s="842">
        <v>16</v>
      </c>
      <c r="AA22" s="841">
        <v>17</v>
      </c>
      <c r="AB22" s="840">
        <v>18</v>
      </c>
      <c r="AC22" s="839">
        <v>19</v>
      </c>
      <c r="AD22" s="838">
        <v>20</v>
      </c>
      <c r="AE22" s="838">
        <v>21</v>
      </c>
      <c r="AF22" s="838">
        <v>22</v>
      </c>
      <c r="AG22" s="838">
        <v>23</v>
      </c>
      <c r="AH22" s="838">
        <v>24</v>
      </c>
      <c r="AI22" s="838">
        <v>25</v>
      </c>
      <c r="AJ22" s="837">
        <v>26</v>
      </c>
    </row>
    <row r="23" spans="2:36" s="835" customFormat="1" ht="36" customHeight="1" thickBot="1" x14ac:dyDescent="0.45">
      <c r="B23" s="1408" t="s">
        <v>137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09"/>
      <c r="AA23" s="1409"/>
      <c r="AB23" s="1409"/>
      <c r="AC23" s="1409"/>
      <c r="AD23" s="1409"/>
      <c r="AE23" s="1409"/>
      <c r="AF23" s="1409"/>
      <c r="AG23" s="1409"/>
      <c r="AH23" s="1409"/>
      <c r="AI23" s="1409"/>
      <c r="AJ23" s="1410"/>
    </row>
    <row r="24" spans="2:36" s="680" customFormat="1" ht="43.5" customHeight="1" thickBot="1" x14ac:dyDescent="0.4">
      <c r="B24" s="1549" t="s">
        <v>138</v>
      </c>
      <c r="C24" s="1550"/>
      <c r="D24" s="1550"/>
      <c r="E24" s="1550"/>
      <c r="F24" s="1550"/>
      <c r="G24" s="1550"/>
      <c r="H24" s="1550"/>
      <c r="I24" s="1550"/>
      <c r="J24" s="1550"/>
      <c r="K24" s="1550"/>
      <c r="L24" s="1550"/>
      <c r="M24" s="1550"/>
      <c r="N24" s="1550"/>
      <c r="O24" s="1550"/>
      <c r="P24" s="1550"/>
      <c r="Q24" s="1550"/>
      <c r="R24" s="1550"/>
      <c r="S24" s="1550"/>
      <c r="T24" s="1550"/>
      <c r="U24" s="1550"/>
      <c r="V24" s="1550"/>
      <c r="W24" s="1550"/>
      <c r="X24" s="1550"/>
      <c r="Y24" s="1550"/>
      <c r="Z24" s="1550"/>
      <c r="AA24" s="1550"/>
      <c r="AB24" s="1550"/>
      <c r="AC24" s="1550"/>
      <c r="AD24" s="1550"/>
      <c r="AE24" s="1550"/>
      <c r="AF24" s="1550"/>
      <c r="AG24" s="1550"/>
      <c r="AH24" s="1550"/>
      <c r="AI24" s="1550"/>
      <c r="AJ24" s="1551"/>
    </row>
    <row r="25" spans="2:36" ht="99.95" customHeight="1" x14ac:dyDescent="0.35">
      <c r="B25" s="752">
        <v>1</v>
      </c>
      <c r="C25" s="1542" t="s">
        <v>206</v>
      </c>
      <c r="D25" s="1543"/>
      <c r="E25" s="1544"/>
      <c r="F25" s="1559" t="s">
        <v>140</v>
      </c>
      <c r="G25" s="1559"/>
      <c r="H25" s="1559"/>
      <c r="I25" s="1560"/>
      <c r="J25" s="834">
        <v>2</v>
      </c>
      <c r="K25" s="833">
        <f>J25*30</f>
        <v>60</v>
      </c>
      <c r="L25" s="833">
        <f>SUM(M25:S25)</f>
        <v>36</v>
      </c>
      <c r="M25" s="833">
        <v>24</v>
      </c>
      <c r="N25" s="833"/>
      <c r="O25" s="833">
        <v>12</v>
      </c>
      <c r="P25" s="833"/>
      <c r="Q25" s="833"/>
      <c r="R25" s="833"/>
      <c r="S25" s="833"/>
      <c r="T25" s="832">
        <f>K25-L25</f>
        <v>24</v>
      </c>
      <c r="U25" s="829"/>
      <c r="V25" s="828">
        <v>1</v>
      </c>
      <c r="W25" s="828">
        <v>1</v>
      </c>
      <c r="X25" s="830"/>
      <c r="Y25" s="831"/>
      <c r="Z25" s="828"/>
      <c r="AA25" s="828"/>
      <c r="AB25" s="830"/>
      <c r="AC25" s="829">
        <f>SUM(AD25:AF25)</f>
        <v>2</v>
      </c>
      <c r="AD25" s="828">
        <v>1.3</v>
      </c>
      <c r="AE25" s="828">
        <v>0.7</v>
      </c>
      <c r="AF25" s="827"/>
      <c r="AG25" s="826"/>
      <c r="AH25" s="825"/>
      <c r="AI25" s="825"/>
      <c r="AJ25" s="824"/>
    </row>
    <row r="26" spans="2:36" ht="99.95" customHeight="1" x14ac:dyDescent="0.35">
      <c r="B26" s="726">
        <v>1</v>
      </c>
      <c r="C26" s="1578" t="s">
        <v>205</v>
      </c>
      <c r="D26" s="1578"/>
      <c r="E26" s="1578"/>
      <c r="F26" s="1545" t="s">
        <v>142</v>
      </c>
      <c r="G26" s="1545"/>
      <c r="H26" s="1545"/>
      <c r="I26" s="1546"/>
      <c r="J26" s="823">
        <v>1</v>
      </c>
      <c r="K26" s="822">
        <f>J26*30</f>
        <v>30</v>
      </c>
      <c r="L26" s="822">
        <f>SUM(M26:S26)</f>
        <v>18</v>
      </c>
      <c r="M26" s="822">
        <v>12</v>
      </c>
      <c r="N26" s="822"/>
      <c r="O26" s="822">
        <v>6</v>
      </c>
      <c r="P26" s="822"/>
      <c r="Q26" s="822"/>
      <c r="R26" s="822"/>
      <c r="S26" s="822"/>
      <c r="T26" s="821">
        <f>K26-L26</f>
        <v>12</v>
      </c>
      <c r="U26" s="736"/>
      <c r="V26" s="732"/>
      <c r="W26" s="732"/>
      <c r="X26" s="734"/>
      <c r="Y26" s="733"/>
      <c r="Z26" s="732"/>
      <c r="AA26" s="732"/>
      <c r="AB26" s="734"/>
      <c r="AC26" s="736">
        <f>SUM(AD26:AF26)</f>
        <v>1</v>
      </c>
      <c r="AD26" s="732">
        <v>0.7</v>
      </c>
      <c r="AE26" s="732">
        <v>0.3</v>
      </c>
      <c r="AF26" s="735"/>
      <c r="AG26" s="801"/>
      <c r="AH26" s="730"/>
      <c r="AI26" s="730"/>
      <c r="AJ26" s="729"/>
    </row>
    <row r="27" spans="2:36" ht="99.95" customHeight="1" x14ac:dyDescent="0.35">
      <c r="B27" s="726">
        <v>2</v>
      </c>
      <c r="C27" s="1504" t="s">
        <v>143</v>
      </c>
      <c r="D27" s="1505"/>
      <c r="E27" s="1506"/>
      <c r="F27" s="1507" t="s">
        <v>144</v>
      </c>
      <c r="G27" s="1508"/>
      <c r="H27" s="1508"/>
      <c r="I27" s="1508"/>
      <c r="J27" s="820">
        <v>2</v>
      </c>
      <c r="K27" s="819">
        <f>J27*30</f>
        <v>60</v>
      </c>
      <c r="L27" s="818">
        <f>SUM(M27:S27)</f>
        <v>36</v>
      </c>
      <c r="M27" s="818">
        <v>18</v>
      </c>
      <c r="N27" s="818"/>
      <c r="O27" s="818">
        <v>18</v>
      </c>
      <c r="P27" s="818"/>
      <c r="Q27" s="818"/>
      <c r="R27" s="818"/>
      <c r="S27" s="818"/>
      <c r="T27" s="817">
        <f>K27-L27</f>
        <v>24</v>
      </c>
      <c r="U27" s="736"/>
      <c r="V27" s="732">
        <v>1</v>
      </c>
      <c r="W27" s="732">
        <v>1</v>
      </c>
      <c r="X27" s="734"/>
      <c r="Y27" s="733"/>
      <c r="Z27" s="732"/>
      <c r="AA27" s="732"/>
      <c r="AB27" s="734">
        <v>1</v>
      </c>
      <c r="AC27" s="736">
        <f>SUM(AD27:AF27)</f>
        <v>2</v>
      </c>
      <c r="AD27" s="732">
        <v>1</v>
      </c>
      <c r="AE27" s="732">
        <v>1</v>
      </c>
      <c r="AF27" s="735"/>
      <c r="AG27" s="801"/>
      <c r="AH27" s="730"/>
      <c r="AI27" s="730"/>
      <c r="AJ27" s="729"/>
    </row>
    <row r="28" spans="2:36" ht="99.95" customHeight="1" x14ac:dyDescent="0.35">
      <c r="B28" s="726">
        <v>3</v>
      </c>
      <c r="C28" s="1403" t="s">
        <v>204</v>
      </c>
      <c r="D28" s="1403"/>
      <c r="E28" s="1403"/>
      <c r="F28" s="1545" t="s">
        <v>146</v>
      </c>
      <c r="G28" s="1545"/>
      <c r="H28" s="1545"/>
      <c r="I28" s="1546"/>
      <c r="J28" s="816">
        <v>3</v>
      </c>
      <c r="K28" s="815">
        <f>J28*30</f>
        <v>90</v>
      </c>
      <c r="L28" s="815">
        <f>SUM(M28:S28)</f>
        <v>72</v>
      </c>
      <c r="M28" s="815"/>
      <c r="N28" s="815"/>
      <c r="O28" s="815">
        <v>72</v>
      </c>
      <c r="P28" s="815"/>
      <c r="Q28" s="815"/>
      <c r="R28" s="815"/>
      <c r="S28" s="815"/>
      <c r="T28" s="814">
        <f>K28-L28</f>
        <v>18</v>
      </c>
      <c r="U28" s="736"/>
      <c r="V28" s="732">
        <v>2</v>
      </c>
      <c r="W28" s="732">
        <v>2</v>
      </c>
      <c r="X28" s="734"/>
      <c r="Y28" s="733"/>
      <c r="Z28" s="732"/>
      <c r="AA28" s="732"/>
      <c r="AB28" s="734">
        <v>1</v>
      </c>
      <c r="AC28" s="736">
        <f>SUM(AD28:AF28)</f>
        <v>2</v>
      </c>
      <c r="AD28" s="732"/>
      <c r="AE28" s="732">
        <v>2</v>
      </c>
      <c r="AF28" s="735"/>
      <c r="AG28" s="801">
        <f>SUM(AH28:AJ28)</f>
        <v>2</v>
      </c>
      <c r="AH28" s="730"/>
      <c r="AI28" s="730">
        <v>2</v>
      </c>
      <c r="AJ28" s="729"/>
    </row>
    <row r="29" spans="2:36" ht="99.95" customHeight="1" thickBot="1" x14ac:dyDescent="0.4">
      <c r="B29" s="726">
        <v>4</v>
      </c>
      <c r="C29" s="1403" t="s">
        <v>147</v>
      </c>
      <c r="D29" s="1403"/>
      <c r="E29" s="1403"/>
      <c r="F29" s="1491" t="s">
        <v>280</v>
      </c>
      <c r="G29" s="1491"/>
      <c r="H29" s="1491"/>
      <c r="I29" s="1492"/>
      <c r="J29" s="813">
        <v>3</v>
      </c>
      <c r="K29" s="812">
        <f>J29*30</f>
        <v>90</v>
      </c>
      <c r="L29" s="812">
        <f>SUM(M29:S29)</f>
        <v>54</v>
      </c>
      <c r="M29" s="812">
        <v>18</v>
      </c>
      <c r="N29" s="812"/>
      <c r="O29" s="812">
        <v>36</v>
      </c>
      <c r="P29" s="812"/>
      <c r="Q29" s="812"/>
      <c r="R29" s="812"/>
      <c r="S29" s="812"/>
      <c r="T29" s="811">
        <f>K29-L29</f>
        <v>36</v>
      </c>
      <c r="U29" s="736"/>
      <c r="V29" s="732">
        <v>1</v>
      </c>
      <c r="W29" s="732">
        <v>1</v>
      </c>
      <c r="X29" s="734"/>
      <c r="Y29" s="733"/>
      <c r="Z29" s="732"/>
      <c r="AA29" s="732"/>
      <c r="AB29" s="734"/>
      <c r="AC29" s="736">
        <f>SUM(AD29:AF29)</f>
        <v>3</v>
      </c>
      <c r="AD29" s="732">
        <v>1</v>
      </c>
      <c r="AE29" s="732">
        <v>2</v>
      </c>
      <c r="AF29" s="735"/>
      <c r="AG29" s="801"/>
      <c r="AH29" s="730"/>
      <c r="AI29" s="730"/>
      <c r="AJ29" s="729"/>
    </row>
    <row r="30" spans="2:36" s="680" customFormat="1" ht="30.75" thickBot="1" x14ac:dyDescent="0.45">
      <c r="B30" s="810"/>
      <c r="C30" s="1557"/>
      <c r="D30" s="1557"/>
      <c r="E30" s="1557"/>
      <c r="F30" s="1557"/>
      <c r="G30" s="1557"/>
      <c r="H30" s="1557"/>
      <c r="I30" s="1558"/>
      <c r="J30" s="809">
        <f>SUM(J25:J29)</f>
        <v>11</v>
      </c>
      <c r="K30" s="808">
        <f>SUM(K25:K29)</f>
        <v>330</v>
      </c>
      <c r="L30" s="808">
        <f>SUM(L25:L29)</f>
        <v>216</v>
      </c>
      <c r="M30" s="808">
        <f>SUM(M25:M29)</f>
        <v>72</v>
      </c>
      <c r="N30" s="808"/>
      <c r="O30" s="808">
        <f>SUM(O25:O29)</f>
        <v>144</v>
      </c>
      <c r="P30" s="808"/>
      <c r="Q30" s="808"/>
      <c r="R30" s="808"/>
      <c r="S30" s="808"/>
      <c r="T30" s="808">
        <f>SUM(T25:T29)</f>
        <v>114</v>
      </c>
      <c r="U30" s="807"/>
      <c r="V30" s="807">
        <f>COUNTIF(V25:V29,"&gt;=1")</f>
        <v>4</v>
      </c>
      <c r="W30" s="807">
        <f>COUNTIF(W25:W29,"&gt;=1")</f>
        <v>4</v>
      </c>
      <c r="X30" s="807"/>
      <c r="Y30" s="807"/>
      <c r="Z30" s="807"/>
      <c r="AA30" s="807"/>
      <c r="AB30" s="807">
        <f>COUNTIF(AB25:AB29,"&gt;=1")</f>
        <v>2</v>
      </c>
      <c r="AC30" s="807">
        <f>SUM(AC25:AC29)</f>
        <v>10</v>
      </c>
      <c r="AD30" s="807">
        <f>SUM(AD25:AD29)</f>
        <v>4</v>
      </c>
      <c r="AE30" s="807">
        <f>SUM(AE25:AE29)</f>
        <v>6</v>
      </c>
      <c r="AF30" s="807"/>
      <c r="AG30" s="806">
        <f>SUM(AG25:AG29)</f>
        <v>2</v>
      </c>
      <c r="AH30" s="805"/>
      <c r="AI30" s="805">
        <f>SUM(AI25:AI29)</f>
        <v>2</v>
      </c>
      <c r="AJ30" s="804"/>
    </row>
    <row r="31" spans="2:36" s="680" customFormat="1" ht="52.5" customHeight="1" thickBot="1" x14ac:dyDescent="0.4">
      <c r="B31" s="803"/>
      <c r="C31" s="1561" t="s">
        <v>149</v>
      </c>
      <c r="D31" s="1562"/>
      <c r="E31" s="1562"/>
      <c r="F31" s="1562"/>
      <c r="G31" s="1562"/>
      <c r="H31" s="1562"/>
      <c r="I31" s="1562"/>
      <c r="J31" s="1562"/>
      <c r="K31" s="1562"/>
      <c r="L31" s="1562"/>
      <c r="M31" s="1562"/>
      <c r="N31" s="1562"/>
      <c r="O31" s="1562"/>
      <c r="P31" s="1562"/>
      <c r="Q31" s="1562"/>
      <c r="R31" s="1562"/>
      <c r="S31" s="1562"/>
      <c r="T31" s="1562"/>
      <c r="U31" s="1562"/>
      <c r="V31" s="1562"/>
      <c r="W31" s="1562"/>
      <c r="X31" s="1562"/>
      <c r="Y31" s="1562"/>
      <c r="Z31" s="1562"/>
      <c r="AA31" s="1562"/>
      <c r="AB31" s="1562"/>
      <c r="AC31" s="1562"/>
      <c r="AD31" s="1562"/>
      <c r="AE31" s="1562"/>
      <c r="AF31" s="1562"/>
      <c r="AG31" s="1562"/>
      <c r="AH31" s="1562"/>
      <c r="AI31" s="1562"/>
      <c r="AJ31" s="1563"/>
    </row>
    <row r="32" spans="2:36" ht="90" customHeight="1" x14ac:dyDescent="0.35">
      <c r="B32" s="726">
        <v>5</v>
      </c>
      <c r="C32" s="1403" t="s">
        <v>150</v>
      </c>
      <c r="D32" s="1403"/>
      <c r="E32" s="1403"/>
      <c r="F32" s="1404" t="s">
        <v>151</v>
      </c>
      <c r="G32" s="1404"/>
      <c r="H32" s="1404"/>
      <c r="I32" s="1405"/>
      <c r="J32" s="802">
        <v>6</v>
      </c>
      <c r="K32" s="739">
        <f t="shared" ref="K32:K37" si="0">J32*30</f>
        <v>180</v>
      </c>
      <c r="L32" s="739">
        <f>SUM(M32:S32)</f>
        <v>72</v>
      </c>
      <c r="M32" s="739">
        <v>36</v>
      </c>
      <c r="N32" s="739"/>
      <c r="O32" s="739"/>
      <c r="P32" s="739"/>
      <c r="Q32" s="739">
        <v>36</v>
      </c>
      <c r="R32" s="738"/>
      <c r="S32" s="738"/>
      <c r="T32" s="737">
        <f t="shared" ref="T32:T37" si="1">K32-L32</f>
        <v>108</v>
      </c>
      <c r="U32" s="736">
        <v>1</v>
      </c>
      <c r="V32" s="732"/>
      <c r="W32" s="732">
        <v>1</v>
      </c>
      <c r="X32" s="734"/>
      <c r="Y32" s="733"/>
      <c r="Z32" s="732"/>
      <c r="AA32" s="732"/>
      <c r="AB32" s="734"/>
      <c r="AC32" s="736">
        <f>SUM(AD32:AF32)</f>
        <v>4</v>
      </c>
      <c r="AD32" s="732">
        <v>2</v>
      </c>
      <c r="AE32" s="732"/>
      <c r="AF32" s="735">
        <v>2</v>
      </c>
      <c r="AG32" s="801"/>
      <c r="AH32" s="730"/>
      <c r="AI32" s="730"/>
      <c r="AJ32" s="729"/>
    </row>
    <row r="33" spans="2:36" ht="90" customHeight="1" x14ac:dyDescent="0.35">
      <c r="B33" s="726">
        <v>6</v>
      </c>
      <c r="C33" s="1403" t="s">
        <v>152</v>
      </c>
      <c r="D33" s="1403"/>
      <c r="E33" s="1403"/>
      <c r="F33" s="1404" t="s">
        <v>151</v>
      </c>
      <c r="G33" s="1404"/>
      <c r="H33" s="1404"/>
      <c r="I33" s="1405"/>
      <c r="J33" s="739">
        <v>1.5</v>
      </c>
      <c r="K33" s="739">
        <f t="shared" si="0"/>
        <v>45</v>
      </c>
      <c r="L33" s="739"/>
      <c r="M33" s="739"/>
      <c r="N33" s="739"/>
      <c r="O33" s="739"/>
      <c r="P33" s="739"/>
      <c r="Q33" s="739"/>
      <c r="R33" s="738"/>
      <c r="S33" s="738"/>
      <c r="T33" s="737">
        <f t="shared" si="1"/>
        <v>45</v>
      </c>
      <c r="U33" s="736"/>
      <c r="V33" s="732">
        <v>1</v>
      </c>
      <c r="W33" s="732"/>
      <c r="X33" s="734">
        <v>1</v>
      </c>
      <c r="Y33" s="733"/>
      <c r="Z33" s="732"/>
      <c r="AA33" s="732"/>
      <c r="AB33" s="734"/>
      <c r="AC33" s="736"/>
      <c r="AD33" s="732"/>
      <c r="AE33" s="732"/>
      <c r="AF33" s="735"/>
      <c r="AG33" s="801"/>
      <c r="AH33" s="730"/>
      <c r="AI33" s="730"/>
      <c r="AJ33" s="729"/>
    </row>
    <row r="34" spans="2:36" ht="90" customHeight="1" x14ac:dyDescent="0.35">
      <c r="B34" s="726">
        <v>7</v>
      </c>
      <c r="C34" s="1403" t="s">
        <v>153</v>
      </c>
      <c r="D34" s="1403"/>
      <c r="E34" s="1403"/>
      <c r="F34" s="1404" t="s">
        <v>151</v>
      </c>
      <c r="G34" s="1404"/>
      <c r="H34" s="1404"/>
      <c r="I34" s="1405"/>
      <c r="J34" s="739">
        <v>6</v>
      </c>
      <c r="K34" s="739">
        <f t="shared" si="0"/>
        <v>180</v>
      </c>
      <c r="L34" s="739">
        <f>SUM(M34:S34)</f>
        <v>72</v>
      </c>
      <c r="M34" s="739">
        <v>36</v>
      </c>
      <c r="N34" s="739"/>
      <c r="O34" s="739"/>
      <c r="P34" s="739"/>
      <c r="Q34" s="739">
        <v>36</v>
      </c>
      <c r="R34" s="738"/>
      <c r="S34" s="738"/>
      <c r="T34" s="737">
        <f t="shared" si="1"/>
        <v>108</v>
      </c>
      <c r="U34" s="736">
        <v>1</v>
      </c>
      <c r="V34" s="732"/>
      <c r="W34" s="732">
        <v>1</v>
      </c>
      <c r="X34" s="734"/>
      <c r="Y34" s="733"/>
      <c r="Z34" s="732">
        <v>1</v>
      </c>
      <c r="AA34" s="732"/>
      <c r="AB34" s="734"/>
      <c r="AC34" s="736">
        <f>SUM(AD34:AF34)</f>
        <v>4</v>
      </c>
      <c r="AD34" s="732">
        <v>2</v>
      </c>
      <c r="AE34" s="732"/>
      <c r="AF34" s="735">
        <v>2</v>
      </c>
      <c r="AG34" s="801"/>
      <c r="AH34" s="730"/>
      <c r="AI34" s="730"/>
      <c r="AJ34" s="729"/>
    </row>
    <row r="35" spans="2:36" ht="90" customHeight="1" x14ac:dyDescent="0.35">
      <c r="B35" s="726">
        <v>8</v>
      </c>
      <c r="C35" s="1403" t="s">
        <v>154</v>
      </c>
      <c r="D35" s="1403"/>
      <c r="E35" s="1403"/>
      <c r="F35" s="1404" t="s">
        <v>151</v>
      </c>
      <c r="G35" s="1404"/>
      <c r="H35" s="1404"/>
      <c r="I35" s="1405"/>
      <c r="J35" s="739">
        <v>2.5</v>
      </c>
      <c r="K35" s="739">
        <f t="shared" si="0"/>
        <v>75</v>
      </c>
      <c r="L35" s="739">
        <f>SUM(M35:S35)</f>
        <v>36</v>
      </c>
      <c r="M35" s="739">
        <v>18</v>
      </c>
      <c r="N35" s="739"/>
      <c r="O35" s="739">
        <v>18</v>
      </c>
      <c r="P35" s="739"/>
      <c r="Q35" s="739"/>
      <c r="R35" s="738"/>
      <c r="S35" s="738"/>
      <c r="T35" s="737">
        <f t="shared" si="1"/>
        <v>39</v>
      </c>
      <c r="U35" s="736"/>
      <c r="V35" s="732">
        <v>2</v>
      </c>
      <c r="W35" s="732">
        <v>2</v>
      </c>
      <c r="X35" s="734"/>
      <c r="Y35" s="733"/>
      <c r="Z35" s="732"/>
      <c r="AA35" s="732"/>
      <c r="AB35" s="734"/>
      <c r="AC35" s="736"/>
      <c r="AD35" s="732"/>
      <c r="AE35" s="732"/>
      <c r="AF35" s="735"/>
      <c r="AG35" s="801">
        <f>SUM(AH35:AJ35)</f>
        <v>2</v>
      </c>
      <c r="AH35" s="730">
        <v>1</v>
      </c>
      <c r="AI35" s="730">
        <v>1</v>
      </c>
      <c r="AJ35" s="729"/>
    </row>
    <row r="36" spans="2:36" ht="90" customHeight="1" x14ac:dyDescent="0.35">
      <c r="B36" s="726">
        <v>9</v>
      </c>
      <c r="C36" s="1403" t="s">
        <v>155</v>
      </c>
      <c r="D36" s="1403"/>
      <c r="E36" s="1403"/>
      <c r="F36" s="1404" t="s">
        <v>151</v>
      </c>
      <c r="G36" s="1404"/>
      <c r="H36" s="1404"/>
      <c r="I36" s="1405"/>
      <c r="J36" s="739">
        <v>1.5</v>
      </c>
      <c r="K36" s="739">
        <f t="shared" si="0"/>
        <v>45</v>
      </c>
      <c r="L36" s="739"/>
      <c r="M36" s="739"/>
      <c r="N36" s="739"/>
      <c r="O36" s="739"/>
      <c r="P36" s="739"/>
      <c r="Q36" s="739"/>
      <c r="R36" s="738"/>
      <c r="S36" s="738"/>
      <c r="T36" s="737">
        <f t="shared" si="1"/>
        <v>45</v>
      </c>
      <c r="U36" s="736"/>
      <c r="V36" s="732">
        <v>2</v>
      </c>
      <c r="W36" s="732"/>
      <c r="X36" s="734">
        <v>2</v>
      </c>
      <c r="Y36" s="733"/>
      <c r="Z36" s="732"/>
      <c r="AA36" s="732"/>
      <c r="AB36" s="734"/>
      <c r="AC36" s="736"/>
      <c r="AD36" s="732"/>
      <c r="AE36" s="732"/>
      <c r="AF36" s="735"/>
      <c r="AG36" s="801"/>
      <c r="AH36" s="730"/>
      <c r="AI36" s="730"/>
      <c r="AJ36" s="729"/>
    </row>
    <row r="37" spans="2:36" ht="90" customHeight="1" thickBot="1" x14ac:dyDescent="0.4">
      <c r="B37" s="726">
        <v>10</v>
      </c>
      <c r="C37" s="1403" t="s">
        <v>156</v>
      </c>
      <c r="D37" s="1403"/>
      <c r="E37" s="1403"/>
      <c r="F37" s="1404" t="s">
        <v>151</v>
      </c>
      <c r="G37" s="1404"/>
      <c r="H37" s="1404"/>
      <c r="I37" s="1405"/>
      <c r="J37" s="739">
        <v>5</v>
      </c>
      <c r="K37" s="739">
        <f t="shared" si="0"/>
        <v>150</v>
      </c>
      <c r="L37" s="739">
        <f>SUM(M37:S37)</f>
        <v>81</v>
      </c>
      <c r="M37" s="739">
        <v>36</v>
      </c>
      <c r="N37" s="739"/>
      <c r="O37" s="739">
        <v>9</v>
      </c>
      <c r="P37" s="739"/>
      <c r="Q37" s="739">
        <v>36</v>
      </c>
      <c r="R37" s="738"/>
      <c r="S37" s="738"/>
      <c r="T37" s="737">
        <f t="shared" si="1"/>
        <v>69</v>
      </c>
      <c r="U37" s="736">
        <v>1</v>
      </c>
      <c r="V37" s="732"/>
      <c r="W37" s="732">
        <v>1</v>
      </c>
      <c r="X37" s="734"/>
      <c r="Y37" s="733"/>
      <c r="Z37" s="732">
        <v>1</v>
      </c>
      <c r="AA37" s="732"/>
      <c r="AB37" s="734"/>
      <c r="AC37" s="736">
        <f>SUM(AD37:AF37)</f>
        <v>4.5</v>
      </c>
      <c r="AD37" s="732">
        <v>2</v>
      </c>
      <c r="AE37" s="732">
        <v>0.5</v>
      </c>
      <c r="AF37" s="735">
        <v>2</v>
      </c>
      <c r="AG37" s="801"/>
      <c r="AH37" s="730"/>
      <c r="AI37" s="730"/>
      <c r="AJ37" s="729"/>
    </row>
    <row r="38" spans="2:36" ht="50.1" customHeight="1" thickBot="1" x14ac:dyDescent="0.4">
      <c r="B38" s="1554" t="s">
        <v>203</v>
      </c>
      <c r="C38" s="1555"/>
      <c r="D38" s="1555"/>
      <c r="E38" s="1555"/>
      <c r="F38" s="1555"/>
      <c r="G38" s="1555"/>
      <c r="H38" s="1555"/>
      <c r="I38" s="1555"/>
      <c r="J38" s="1555"/>
      <c r="K38" s="1555"/>
      <c r="L38" s="1555"/>
      <c r="M38" s="1555"/>
      <c r="N38" s="1555"/>
      <c r="O38" s="1555"/>
      <c r="P38" s="1555"/>
      <c r="Q38" s="1555"/>
      <c r="R38" s="1555"/>
      <c r="S38" s="1555"/>
      <c r="T38" s="1555"/>
      <c r="U38" s="1555"/>
      <c r="V38" s="1555"/>
      <c r="W38" s="1555"/>
      <c r="X38" s="1555"/>
      <c r="Y38" s="1555"/>
      <c r="Z38" s="1555"/>
      <c r="AA38" s="1555"/>
      <c r="AB38" s="1555"/>
      <c r="AC38" s="1555"/>
      <c r="AD38" s="1555"/>
      <c r="AE38" s="1555"/>
      <c r="AF38" s="1555"/>
      <c r="AG38" s="1555"/>
      <c r="AH38" s="1555"/>
      <c r="AI38" s="1555"/>
      <c r="AJ38" s="1556"/>
    </row>
    <row r="39" spans="2:36" ht="73.5" customHeight="1" x14ac:dyDescent="0.35">
      <c r="B39" s="726">
        <v>11</v>
      </c>
      <c r="C39" s="1403" t="s">
        <v>158</v>
      </c>
      <c r="D39" s="1403"/>
      <c r="E39" s="1403"/>
      <c r="F39" s="1404" t="s">
        <v>151</v>
      </c>
      <c r="G39" s="1404"/>
      <c r="H39" s="1404"/>
      <c r="I39" s="1405"/>
      <c r="J39" s="800">
        <v>2</v>
      </c>
      <c r="K39" s="790">
        <f>J39*30</f>
        <v>60</v>
      </c>
      <c r="L39" s="799">
        <f>SUM(M39:S39)</f>
        <v>27</v>
      </c>
      <c r="M39" s="799">
        <v>9</v>
      </c>
      <c r="N39" s="799"/>
      <c r="O39" s="799">
        <v>18</v>
      </c>
      <c r="P39" s="799"/>
      <c r="Q39" s="799"/>
      <c r="R39" s="799"/>
      <c r="S39" s="799"/>
      <c r="T39" s="798">
        <f>K39-L39</f>
        <v>33</v>
      </c>
      <c r="U39" s="797"/>
      <c r="V39" s="767">
        <v>1</v>
      </c>
      <c r="W39" s="767"/>
      <c r="X39" s="767"/>
      <c r="Y39" s="767"/>
      <c r="Z39" s="767"/>
      <c r="AA39" s="766"/>
      <c r="AB39" s="766"/>
      <c r="AC39" s="796">
        <f>SUM(AD39:AF39)</f>
        <v>1.5</v>
      </c>
      <c r="AD39" s="795">
        <v>0.5</v>
      </c>
      <c r="AE39" s="794">
        <v>1</v>
      </c>
      <c r="AF39" s="793"/>
      <c r="AG39" s="792"/>
      <c r="AH39" s="791"/>
      <c r="AI39" s="790"/>
      <c r="AJ39" s="789"/>
    </row>
    <row r="40" spans="2:36" ht="92.25" customHeight="1" thickBot="1" x14ac:dyDescent="0.4">
      <c r="B40" s="726">
        <v>12</v>
      </c>
      <c r="C40" s="1403" t="s">
        <v>159</v>
      </c>
      <c r="D40" s="1403"/>
      <c r="E40" s="1403"/>
      <c r="F40" s="1404" t="s">
        <v>151</v>
      </c>
      <c r="G40" s="1404"/>
      <c r="H40" s="1404"/>
      <c r="I40" s="1405"/>
      <c r="J40" s="788">
        <v>2</v>
      </c>
      <c r="K40" s="785">
        <f>J40*30</f>
        <v>60</v>
      </c>
      <c r="L40" s="785">
        <f>SUM(M40:S40)</f>
        <v>18</v>
      </c>
      <c r="M40" s="785"/>
      <c r="N40" s="785"/>
      <c r="O40" s="785">
        <v>18</v>
      </c>
      <c r="P40" s="785"/>
      <c r="Q40" s="785"/>
      <c r="R40" s="785"/>
      <c r="S40" s="785"/>
      <c r="T40" s="787">
        <f>K40-L40</f>
        <v>42</v>
      </c>
      <c r="U40" s="786"/>
      <c r="V40" s="785"/>
      <c r="W40" s="784"/>
      <c r="X40" s="784"/>
      <c r="Y40" s="784"/>
      <c r="Z40" s="783">
        <v>2</v>
      </c>
      <c r="AA40" s="782"/>
      <c r="AB40" s="781"/>
      <c r="AC40" s="780"/>
      <c r="AD40" s="779"/>
      <c r="AE40" s="779"/>
      <c r="AF40" s="778"/>
      <c r="AG40" s="777">
        <f>SUM(AH40:AJ40)</f>
        <v>1</v>
      </c>
      <c r="AH40" s="776"/>
      <c r="AI40" s="775">
        <v>1</v>
      </c>
      <c r="AJ40" s="774"/>
    </row>
    <row r="41" spans="2:36" ht="30.75" thickBot="1" x14ac:dyDescent="0.4">
      <c r="B41" s="1564" t="s">
        <v>160</v>
      </c>
      <c r="C41" s="1565"/>
      <c r="D41" s="1565"/>
      <c r="E41" s="1565"/>
      <c r="F41" s="1565"/>
      <c r="G41" s="1565"/>
      <c r="H41" s="1565"/>
      <c r="I41" s="1565"/>
      <c r="J41" s="773">
        <f>SUM(J32:J37,J39:J40)</f>
        <v>26.5</v>
      </c>
      <c r="K41" s="772">
        <f>SUM(K32:K37,K39:K40)</f>
        <v>795</v>
      </c>
      <c r="L41" s="772">
        <f>SUM(L32:L37,L39:L40)</f>
        <v>306</v>
      </c>
      <c r="M41" s="772">
        <f>SUM(M32:M37,M39:M40)</f>
        <v>135</v>
      </c>
      <c r="N41" s="772"/>
      <c r="O41" s="772">
        <f>SUM(O32:O37,O39:O40)</f>
        <v>63</v>
      </c>
      <c r="P41" s="772"/>
      <c r="Q41" s="772">
        <f>SUM(Q32:Q37,Q39:Q40)</f>
        <v>108</v>
      </c>
      <c r="R41" s="772"/>
      <c r="S41" s="772"/>
      <c r="T41" s="771">
        <f>SUM(T32:T37,T39:T40)</f>
        <v>489</v>
      </c>
      <c r="U41" s="770">
        <f>COUNTIF(U32:U37,"&gt;=1")+COUNTIF(U39:U40,"&gt;=1")</f>
        <v>3</v>
      </c>
      <c r="V41" s="769">
        <f>COUNTIF(V32:V37,"&gt;=1")+COUNTIF(V39:V40,"&gt;=1")</f>
        <v>4</v>
      </c>
      <c r="W41" s="768">
        <f>COUNTIF(W32:W37,"&gt;=1")+COUNTIF(W39:W40,"&gt;=1")</f>
        <v>4</v>
      </c>
      <c r="X41" s="768">
        <f>COUNTIF(X32:X37,"&gt;=1")+COUNTIF(X39:X40,"&gt;=1")</f>
        <v>2</v>
      </c>
      <c r="Y41" s="767"/>
      <c r="Z41" s="767">
        <f>COUNTIF(Z32:Z37,"&gt;=1")+COUNTIF(Z39:Z40,"&gt;=1")</f>
        <v>3</v>
      </c>
      <c r="AA41" s="766"/>
      <c r="AB41" s="766"/>
      <c r="AC41" s="765">
        <f t="shared" ref="AC41:AI41" si="2">SUM(AC32:AC37,AC39:AC40)</f>
        <v>14</v>
      </c>
      <c r="AD41" s="764">
        <f t="shared" si="2"/>
        <v>6.5</v>
      </c>
      <c r="AE41" s="764">
        <f t="shared" si="2"/>
        <v>1.5</v>
      </c>
      <c r="AF41" s="764">
        <f t="shared" si="2"/>
        <v>6</v>
      </c>
      <c r="AG41" s="764">
        <f t="shared" si="2"/>
        <v>3</v>
      </c>
      <c r="AH41" s="764">
        <f t="shared" si="2"/>
        <v>1</v>
      </c>
      <c r="AI41" s="764">
        <f t="shared" si="2"/>
        <v>2</v>
      </c>
      <c r="AJ41" s="763"/>
    </row>
    <row r="42" spans="2:36" s="680" customFormat="1" ht="30.75" thickBot="1" x14ac:dyDescent="0.45">
      <c r="B42" s="1539" t="s">
        <v>161</v>
      </c>
      <c r="C42" s="1540"/>
      <c r="D42" s="1540"/>
      <c r="E42" s="1540"/>
      <c r="F42" s="1540"/>
      <c r="G42" s="1540"/>
      <c r="H42" s="1540"/>
      <c r="I42" s="1541"/>
      <c r="J42" s="762">
        <f>J30+J41</f>
        <v>37.5</v>
      </c>
      <c r="K42" s="761">
        <f>K30+K41</f>
        <v>1125</v>
      </c>
      <c r="L42" s="761">
        <f>L30+L41</f>
        <v>522</v>
      </c>
      <c r="M42" s="761">
        <f>M30+M41</f>
        <v>207</v>
      </c>
      <c r="N42" s="761"/>
      <c r="O42" s="761">
        <f>O30+O41</f>
        <v>207</v>
      </c>
      <c r="P42" s="761"/>
      <c r="Q42" s="761">
        <f>Q30+Q41</f>
        <v>108</v>
      </c>
      <c r="R42" s="761"/>
      <c r="S42" s="761"/>
      <c r="T42" s="760">
        <f>T30+T41</f>
        <v>603</v>
      </c>
      <c r="U42" s="759">
        <f>U30+U41</f>
        <v>3</v>
      </c>
      <c r="V42" s="758">
        <f>V30+V41</f>
        <v>8</v>
      </c>
      <c r="W42" s="758">
        <f>W30+W41</f>
        <v>8</v>
      </c>
      <c r="X42" s="758">
        <f>X30+X41</f>
        <v>2</v>
      </c>
      <c r="Y42" s="758"/>
      <c r="Z42" s="758">
        <f>Z30+Z41</f>
        <v>3</v>
      </c>
      <c r="AA42" s="758"/>
      <c r="AB42" s="757">
        <f t="shared" ref="AB42:AI42" si="3">AB30+AB41</f>
        <v>2</v>
      </c>
      <c r="AC42" s="756">
        <f t="shared" si="3"/>
        <v>24</v>
      </c>
      <c r="AD42" s="755">
        <f t="shared" si="3"/>
        <v>10.5</v>
      </c>
      <c r="AE42" s="755">
        <f t="shared" si="3"/>
        <v>7.5</v>
      </c>
      <c r="AF42" s="755">
        <f t="shared" si="3"/>
        <v>6</v>
      </c>
      <c r="AG42" s="755">
        <f t="shared" si="3"/>
        <v>5</v>
      </c>
      <c r="AH42" s="755">
        <f t="shared" si="3"/>
        <v>1</v>
      </c>
      <c r="AI42" s="755">
        <f t="shared" si="3"/>
        <v>4</v>
      </c>
      <c r="AJ42" s="754"/>
    </row>
    <row r="43" spans="2:36" s="753" customFormat="1" ht="39" customHeight="1" thickBot="1" x14ac:dyDescent="0.45">
      <c r="B43" s="1600" t="s">
        <v>162</v>
      </c>
      <c r="C43" s="1601"/>
      <c r="D43" s="1601"/>
      <c r="E43" s="1601"/>
      <c r="F43" s="1601"/>
      <c r="G43" s="1601"/>
      <c r="H43" s="1601"/>
      <c r="I43" s="1601"/>
      <c r="J43" s="1601"/>
      <c r="K43" s="1601"/>
      <c r="L43" s="1601"/>
      <c r="M43" s="1601"/>
      <c r="N43" s="1601"/>
      <c r="O43" s="1601"/>
      <c r="P43" s="1601"/>
      <c r="Q43" s="1601"/>
      <c r="R43" s="1601"/>
      <c r="S43" s="1601"/>
      <c r="T43" s="1601"/>
      <c r="U43" s="1601"/>
      <c r="V43" s="1601"/>
      <c r="W43" s="1601"/>
      <c r="X43" s="1601"/>
      <c r="Y43" s="1601"/>
      <c r="Z43" s="1601"/>
      <c r="AA43" s="1601"/>
      <c r="AB43" s="1601"/>
      <c r="AC43" s="1601"/>
      <c r="AD43" s="1601"/>
      <c r="AE43" s="1601"/>
      <c r="AF43" s="1601"/>
      <c r="AG43" s="1601"/>
      <c r="AH43" s="1601"/>
      <c r="AI43" s="1601"/>
      <c r="AJ43" s="1602"/>
    </row>
    <row r="44" spans="2:36" s="753" customFormat="1" ht="49.5" customHeight="1" thickBot="1" x14ac:dyDescent="0.45">
      <c r="B44" s="1606" t="s">
        <v>202</v>
      </c>
      <c r="C44" s="1607"/>
      <c r="D44" s="1607"/>
      <c r="E44" s="1607"/>
      <c r="F44" s="1562"/>
      <c r="G44" s="1562"/>
      <c r="H44" s="1562"/>
      <c r="I44" s="1562"/>
      <c r="J44" s="1562"/>
      <c r="K44" s="1562"/>
      <c r="L44" s="1562"/>
      <c r="M44" s="1562"/>
      <c r="N44" s="1562"/>
      <c r="O44" s="1562"/>
      <c r="P44" s="1562"/>
      <c r="Q44" s="1562"/>
      <c r="R44" s="1562"/>
      <c r="S44" s="1562"/>
      <c r="T44" s="1562"/>
      <c r="U44" s="1562"/>
      <c r="V44" s="1562"/>
      <c r="W44" s="1562"/>
      <c r="X44" s="1562"/>
      <c r="Y44" s="1562"/>
      <c r="Z44" s="1562"/>
      <c r="AA44" s="1562"/>
      <c r="AB44" s="1562"/>
      <c r="AC44" s="1562"/>
      <c r="AD44" s="1562"/>
      <c r="AE44" s="1562"/>
      <c r="AF44" s="1562"/>
      <c r="AG44" s="1562"/>
      <c r="AH44" s="1562"/>
      <c r="AI44" s="1562"/>
      <c r="AJ44" s="1563"/>
    </row>
    <row r="45" spans="2:36" ht="30" x14ac:dyDescent="0.35">
      <c r="B45" s="752">
        <v>13</v>
      </c>
      <c r="C45" s="1597" t="s">
        <v>164</v>
      </c>
      <c r="D45" s="1598"/>
      <c r="E45" s="1599"/>
      <c r="F45" s="1603"/>
      <c r="G45" s="1604"/>
      <c r="H45" s="1604"/>
      <c r="I45" s="1605"/>
      <c r="J45" s="748"/>
      <c r="K45" s="747"/>
      <c r="L45" s="747"/>
      <c r="M45" s="747"/>
      <c r="N45" s="747"/>
      <c r="O45" s="747"/>
      <c r="P45" s="747"/>
      <c r="Q45" s="747"/>
      <c r="R45" s="747"/>
      <c r="S45" s="749"/>
      <c r="T45" s="751"/>
      <c r="U45" s="750"/>
      <c r="V45" s="747"/>
      <c r="W45" s="747"/>
      <c r="X45" s="749"/>
      <c r="Y45" s="748"/>
      <c r="Z45" s="747"/>
      <c r="AA45" s="747"/>
      <c r="AB45" s="749"/>
      <c r="AC45" s="748"/>
      <c r="AD45" s="747"/>
      <c r="AE45" s="747"/>
      <c r="AF45" s="749"/>
      <c r="AG45" s="748"/>
      <c r="AH45" s="747"/>
      <c r="AI45" s="747"/>
      <c r="AJ45" s="746"/>
    </row>
    <row r="46" spans="2:36" ht="90" customHeight="1" x14ac:dyDescent="0.35">
      <c r="B46" s="726">
        <v>13</v>
      </c>
      <c r="C46" s="1423" t="s">
        <v>201</v>
      </c>
      <c r="D46" s="1424"/>
      <c r="E46" s="745" t="s">
        <v>166</v>
      </c>
      <c r="F46" s="1425" t="s">
        <v>151</v>
      </c>
      <c r="G46" s="1426"/>
      <c r="H46" s="1426"/>
      <c r="I46" s="1427"/>
      <c r="J46" s="740">
        <v>6.5</v>
      </c>
      <c r="K46" s="739">
        <f>J46*30</f>
        <v>195</v>
      </c>
      <c r="L46" s="739">
        <f>SUM(M46:S46)</f>
        <v>90</v>
      </c>
      <c r="M46" s="739">
        <v>36</v>
      </c>
      <c r="N46" s="739"/>
      <c r="O46" s="739">
        <v>18</v>
      </c>
      <c r="P46" s="739"/>
      <c r="Q46" s="739">
        <v>36</v>
      </c>
      <c r="R46" s="738"/>
      <c r="S46" s="738"/>
      <c r="T46" s="737">
        <f>K46-L46</f>
        <v>105</v>
      </c>
      <c r="U46" s="736">
        <v>2</v>
      </c>
      <c r="V46" s="732"/>
      <c r="W46" s="732">
        <v>2</v>
      </c>
      <c r="X46" s="735"/>
      <c r="Y46" s="733"/>
      <c r="Z46" s="732">
        <v>2</v>
      </c>
      <c r="AA46" s="732"/>
      <c r="AB46" s="734"/>
      <c r="AC46" s="733"/>
      <c r="AD46" s="732"/>
      <c r="AE46" s="732"/>
      <c r="AF46" s="734"/>
      <c r="AG46" s="731">
        <f>SUM(AH46:AJ46)</f>
        <v>5</v>
      </c>
      <c r="AH46" s="730">
        <v>2</v>
      </c>
      <c r="AI46" s="730">
        <v>1</v>
      </c>
      <c r="AJ46" s="729">
        <v>2</v>
      </c>
    </row>
    <row r="47" spans="2:36" ht="90" customHeight="1" x14ac:dyDescent="0.35">
      <c r="B47" s="726">
        <v>13</v>
      </c>
      <c r="C47" s="1423" t="s">
        <v>167</v>
      </c>
      <c r="D47" s="1424"/>
      <c r="E47" s="744" t="s">
        <v>166</v>
      </c>
      <c r="F47" s="1425" t="s">
        <v>151</v>
      </c>
      <c r="G47" s="1426"/>
      <c r="H47" s="1426"/>
      <c r="I47" s="1427"/>
      <c r="J47" s="740">
        <f t="shared" ref="J47:M48" si="4">J46</f>
        <v>6.5</v>
      </c>
      <c r="K47" s="739">
        <f t="shared" si="4"/>
        <v>195</v>
      </c>
      <c r="L47" s="739">
        <f t="shared" si="4"/>
        <v>90</v>
      </c>
      <c r="M47" s="739">
        <f t="shared" si="4"/>
        <v>36</v>
      </c>
      <c r="N47" s="739"/>
      <c r="O47" s="739">
        <f>O46</f>
        <v>18</v>
      </c>
      <c r="P47" s="739"/>
      <c r="Q47" s="739">
        <f>Q46</f>
        <v>36</v>
      </c>
      <c r="R47" s="738"/>
      <c r="S47" s="738"/>
      <c r="T47" s="737">
        <f>T46</f>
        <v>105</v>
      </c>
      <c r="U47" s="736">
        <f>U46</f>
        <v>2</v>
      </c>
      <c r="V47" s="732"/>
      <c r="W47" s="732">
        <f>W46</f>
        <v>2</v>
      </c>
      <c r="X47" s="735"/>
      <c r="Y47" s="733"/>
      <c r="Z47" s="732">
        <f>Z46</f>
        <v>2</v>
      </c>
      <c r="AA47" s="732"/>
      <c r="AB47" s="716"/>
      <c r="AC47" s="733"/>
      <c r="AD47" s="732"/>
      <c r="AE47" s="732"/>
      <c r="AF47" s="716"/>
      <c r="AG47" s="731">
        <f t="shared" ref="AG47:AJ48" si="5">AG46</f>
        <v>5</v>
      </c>
      <c r="AH47" s="730">
        <f t="shared" si="5"/>
        <v>2</v>
      </c>
      <c r="AI47" s="730">
        <f t="shared" si="5"/>
        <v>1</v>
      </c>
      <c r="AJ47" s="729">
        <f t="shared" si="5"/>
        <v>2</v>
      </c>
    </row>
    <row r="48" spans="2:36" ht="90" customHeight="1" x14ac:dyDescent="0.35">
      <c r="B48" s="726">
        <v>13</v>
      </c>
      <c r="C48" s="1473" t="s">
        <v>168</v>
      </c>
      <c r="D48" s="1424"/>
      <c r="E48" s="741" t="s">
        <v>166</v>
      </c>
      <c r="F48" s="1425" t="s">
        <v>151</v>
      </c>
      <c r="G48" s="1426"/>
      <c r="H48" s="1426"/>
      <c r="I48" s="1427"/>
      <c r="J48" s="740">
        <f t="shared" si="4"/>
        <v>6.5</v>
      </c>
      <c r="K48" s="739">
        <f t="shared" si="4"/>
        <v>195</v>
      </c>
      <c r="L48" s="739">
        <f t="shared" si="4"/>
        <v>90</v>
      </c>
      <c r="M48" s="739">
        <f t="shared" si="4"/>
        <v>36</v>
      </c>
      <c r="N48" s="739"/>
      <c r="O48" s="739">
        <f>O47</f>
        <v>18</v>
      </c>
      <c r="P48" s="739"/>
      <c r="Q48" s="739">
        <f>Q47</f>
        <v>36</v>
      </c>
      <c r="R48" s="738"/>
      <c r="S48" s="738"/>
      <c r="T48" s="737">
        <f>T47</f>
        <v>105</v>
      </c>
      <c r="U48" s="736">
        <f>U47</f>
        <v>2</v>
      </c>
      <c r="V48" s="732"/>
      <c r="W48" s="732">
        <f>W47</f>
        <v>2</v>
      </c>
      <c r="X48" s="735"/>
      <c r="Y48" s="733"/>
      <c r="Z48" s="732">
        <f>Z47</f>
        <v>2</v>
      </c>
      <c r="AA48" s="732"/>
      <c r="AB48" s="716"/>
      <c r="AC48" s="733"/>
      <c r="AD48" s="732"/>
      <c r="AE48" s="732"/>
      <c r="AF48" s="716"/>
      <c r="AG48" s="731">
        <f t="shared" si="5"/>
        <v>5</v>
      </c>
      <c r="AH48" s="730">
        <f t="shared" si="5"/>
        <v>2</v>
      </c>
      <c r="AI48" s="730">
        <f t="shared" si="5"/>
        <v>1</v>
      </c>
      <c r="AJ48" s="729">
        <f t="shared" si="5"/>
        <v>2</v>
      </c>
    </row>
    <row r="49" spans="2:36" ht="30" x14ac:dyDescent="0.35">
      <c r="B49" s="726">
        <v>14</v>
      </c>
      <c r="C49" s="742" t="s">
        <v>169</v>
      </c>
      <c r="D49" s="743"/>
      <c r="E49" s="741"/>
      <c r="F49" s="1425"/>
      <c r="G49" s="1426"/>
      <c r="H49" s="1426"/>
      <c r="I49" s="1427"/>
      <c r="J49" s="740"/>
      <c r="K49" s="739"/>
      <c r="L49" s="739"/>
      <c r="M49" s="739"/>
      <c r="N49" s="739"/>
      <c r="O49" s="739"/>
      <c r="P49" s="739"/>
      <c r="Q49" s="739"/>
      <c r="R49" s="738"/>
      <c r="S49" s="738"/>
      <c r="T49" s="737"/>
      <c r="U49" s="736"/>
      <c r="V49" s="732"/>
      <c r="W49" s="732"/>
      <c r="X49" s="735"/>
      <c r="Y49" s="733"/>
      <c r="Z49" s="732"/>
      <c r="AA49" s="732"/>
      <c r="AB49" s="716"/>
      <c r="AC49" s="733"/>
      <c r="AD49" s="732"/>
      <c r="AE49" s="732"/>
      <c r="AF49" s="716"/>
      <c r="AG49" s="731"/>
      <c r="AH49" s="730"/>
      <c r="AI49" s="730"/>
      <c r="AJ49" s="729"/>
    </row>
    <row r="50" spans="2:36" ht="90" customHeight="1" x14ac:dyDescent="0.35">
      <c r="B50" s="726">
        <v>14</v>
      </c>
      <c r="C50" s="1423" t="s">
        <v>170</v>
      </c>
      <c r="D50" s="1424"/>
      <c r="E50" s="741" t="s">
        <v>166</v>
      </c>
      <c r="F50" s="1425" t="s">
        <v>151</v>
      </c>
      <c r="G50" s="1426"/>
      <c r="H50" s="1426"/>
      <c r="I50" s="1427"/>
      <c r="J50" s="740">
        <v>6</v>
      </c>
      <c r="K50" s="739">
        <f>J50*30</f>
        <v>180</v>
      </c>
      <c r="L50" s="739">
        <f>SUM(M50:S50)</f>
        <v>90</v>
      </c>
      <c r="M50" s="739">
        <v>36</v>
      </c>
      <c r="N50" s="739"/>
      <c r="O50" s="739">
        <v>18</v>
      </c>
      <c r="P50" s="739"/>
      <c r="Q50" s="739">
        <v>36</v>
      </c>
      <c r="R50" s="738"/>
      <c r="S50" s="738"/>
      <c r="T50" s="737">
        <f>K50-L50</f>
        <v>90</v>
      </c>
      <c r="U50" s="736">
        <v>2</v>
      </c>
      <c r="V50" s="732"/>
      <c r="W50" s="732">
        <v>2</v>
      </c>
      <c r="X50" s="735"/>
      <c r="Y50" s="733"/>
      <c r="Z50" s="732">
        <v>2</v>
      </c>
      <c r="AA50" s="732"/>
      <c r="AB50" s="716"/>
      <c r="AC50" s="733"/>
      <c r="AD50" s="732"/>
      <c r="AE50" s="732"/>
      <c r="AF50" s="716"/>
      <c r="AG50" s="731">
        <f>SUM(AH50:AJ50)</f>
        <v>5</v>
      </c>
      <c r="AH50" s="730">
        <v>2</v>
      </c>
      <c r="AI50" s="730">
        <v>1</v>
      </c>
      <c r="AJ50" s="729">
        <v>2</v>
      </c>
    </row>
    <row r="51" spans="2:36" ht="90" customHeight="1" x14ac:dyDescent="0.35">
      <c r="B51" s="726">
        <v>14</v>
      </c>
      <c r="C51" s="1423" t="s">
        <v>171</v>
      </c>
      <c r="D51" s="1424"/>
      <c r="E51" s="741" t="s">
        <v>166</v>
      </c>
      <c r="F51" s="1425" t="s">
        <v>151</v>
      </c>
      <c r="G51" s="1426"/>
      <c r="H51" s="1426"/>
      <c r="I51" s="1427"/>
      <c r="J51" s="740">
        <f t="shared" ref="J51:M52" si="6">J50</f>
        <v>6</v>
      </c>
      <c r="K51" s="739">
        <f t="shared" si="6"/>
        <v>180</v>
      </c>
      <c r="L51" s="739">
        <f t="shared" si="6"/>
        <v>90</v>
      </c>
      <c r="M51" s="739">
        <f t="shared" si="6"/>
        <v>36</v>
      </c>
      <c r="N51" s="739"/>
      <c r="O51" s="739">
        <f>O50</f>
        <v>18</v>
      </c>
      <c r="P51" s="739"/>
      <c r="Q51" s="739">
        <f>Q50</f>
        <v>36</v>
      </c>
      <c r="R51" s="738"/>
      <c r="S51" s="738"/>
      <c r="T51" s="737">
        <f>T50</f>
        <v>90</v>
      </c>
      <c r="U51" s="736">
        <f>U50</f>
        <v>2</v>
      </c>
      <c r="V51" s="732"/>
      <c r="W51" s="732">
        <f>W50</f>
        <v>2</v>
      </c>
      <c r="X51" s="735"/>
      <c r="Y51" s="733"/>
      <c r="Z51" s="732">
        <v>2</v>
      </c>
      <c r="AA51" s="732"/>
      <c r="AB51" s="716"/>
      <c r="AC51" s="733"/>
      <c r="AD51" s="732"/>
      <c r="AE51" s="732"/>
      <c r="AF51" s="716"/>
      <c r="AG51" s="731">
        <f t="shared" ref="AG51:AJ52" si="7">AG50</f>
        <v>5</v>
      </c>
      <c r="AH51" s="730">
        <f t="shared" si="7"/>
        <v>2</v>
      </c>
      <c r="AI51" s="730">
        <f t="shared" si="7"/>
        <v>1</v>
      </c>
      <c r="AJ51" s="729">
        <f t="shared" si="7"/>
        <v>2</v>
      </c>
    </row>
    <row r="52" spans="2:36" ht="90" customHeight="1" x14ac:dyDescent="0.35">
      <c r="B52" s="726">
        <v>14</v>
      </c>
      <c r="C52" s="1423" t="s">
        <v>172</v>
      </c>
      <c r="D52" s="1424"/>
      <c r="E52" s="741" t="s">
        <v>166</v>
      </c>
      <c r="F52" s="1425" t="s">
        <v>151</v>
      </c>
      <c r="G52" s="1426"/>
      <c r="H52" s="1426"/>
      <c r="I52" s="1427"/>
      <c r="J52" s="740">
        <f t="shared" si="6"/>
        <v>6</v>
      </c>
      <c r="K52" s="739">
        <f t="shared" si="6"/>
        <v>180</v>
      </c>
      <c r="L52" s="739">
        <f t="shared" si="6"/>
        <v>90</v>
      </c>
      <c r="M52" s="739">
        <f t="shared" si="6"/>
        <v>36</v>
      </c>
      <c r="N52" s="739"/>
      <c r="O52" s="739">
        <f>O51</f>
        <v>18</v>
      </c>
      <c r="P52" s="739"/>
      <c r="Q52" s="739">
        <f>Q51</f>
        <v>36</v>
      </c>
      <c r="R52" s="738"/>
      <c r="S52" s="738"/>
      <c r="T52" s="737">
        <f>T51</f>
        <v>90</v>
      </c>
      <c r="U52" s="736">
        <f>U51</f>
        <v>2</v>
      </c>
      <c r="V52" s="732"/>
      <c r="W52" s="732">
        <f>W51</f>
        <v>2</v>
      </c>
      <c r="X52" s="735"/>
      <c r="Y52" s="733"/>
      <c r="Z52" s="732">
        <v>2</v>
      </c>
      <c r="AA52" s="732"/>
      <c r="AB52" s="716"/>
      <c r="AC52" s="733"/>
      <c r="AD52" s="732"/>
      <c r="AE52" s="732"/>
      <c r="AF52" s="716"/>
      <c r="AG52" s="731">
        <f t="shared" si="7"/>
        <v>5</v>
      </c>
      <c r="AH52" s="730">
        <f t="shared" si="7"/>
        <v>2</v>
      </c>
      <c r="AI52" s="730">
        <f t="shared" si="7"/>
        <v>1</v>
      </c>
      <c r="AJ52" s="729">
        <f t="shared" si="7"/>
        <v>2</v>
      </c>
    </row>
    <row r="53" spans="2:36" ht="39" customHeight="1" x14ac:dyDescent="0.35">
      <c r="B53" s="726">
        <v>15</v>
      </c>
      <c r="C53" s="742" t="s">
        <v>173</v>
      </c>
      <c r="D53" s="742"/>
      <c r="E53" s="741"/>
      <c r="F53" s="1425"/>
      <c r="G53" s="1426"/>
      <c r="H53" s="1426"/>
      <c r="I53" s="1427"/>
      <c r="J53" s="740"/>
      <c r="K53" s="739"/>
      <c r="L53" s="739"/>
      <c r="M53" s="739"/>
      <c r="N53" s="739"/>
      <c r="O53" s="739"/>
      <c r="P53" s="739"/>
      <c r="Q53" s="739"/>
      <c r="R53" s="738"/>
      <c r="S53" s="738"/>
      <c r="T53" s="737"/>
      <c r="U53" s="736"/>
      <c r="V53" s="732"/>
      <c r="W53" s="732"/>
      <c r="X53" s="735"/>
      <c r="Y53" s="733"/>
      <c r="Z53" s="732"/>
      <c r="AA53" s="732"/>
      <c r="AB53" s="734"/>
      <c r="AC53" s="733"/>
      <c r="AD53" s="732"/>
      <c r="AE53" s="732"/>
      <c r="AF53" s="716"/>
      <c r="AG53" s="731"/>
      <c r="AH53" s="730"/>
      <c r="AI53" s="730"/>
      <c r="AJ53" s="729"/>
    </row>
    <row r="54" spans="2:36" ht="90" customHeight="1" x14ac:dyDescent="0.35">
      <c r="B54" s="726">
        <v>15</v>
      </c>
      <c r="C54" s="1473" t="s">
        <v>174</v>
      </c>
      <c r="D54" s="1424"/>
      <c r="E54" s="741" t="s">
        <v>166</v>
      </c>
      <c r="F54" s="1425" t="s">
        <v>151</v>
      </c>
      <c r="G54" s="1426"/>
      <c r="H54" s="1426"/>
      <c r="I54" s="1427"/>
      <c r="J54" s="740">
        <v>3</v>
      </c>
      <c r="K54" s="739">
        <f>J54*30</f>
        <v>90</v>
      </c>
      <c r="L54" s="739">
        <f>SUM(M54:S54)</f>
        <v>54</v>
      </c>
      <c r="M54" s="739">
        <v>18</v>
      </c>
      <c r="N54" s="739"/>
      <c r="O54" s="739">
        <v>36</v>
      </c>
      <c r="P54" s="739"/>
      <c r="Q54" s="739"/>
      <c r="R54" s="738"/>
      <c r="S54" s="738"/>
      <c r="T54" s="737">
        <f>K54-L54</f>
        <v>36</v>
      </c>
      <c r="U54" s="736"/>
      <c r="V54" s="732">
        <v>2</v>
      </c>
      <c r="W54" s="732">
        <v>2</v>
      </c>
      <c r="X54" s="735"/>
      <c r="Y54" s="733"/>
      <c r="Z54" s="732">
        <v>2</v>
      </c>
      <c r="AA54" s="732"/>
      <c r="AB54" s="734"/>
      <c r="AC54" s="733"/>
      <c r="AD54" s="732"/>
      <c r="AE54" s="732"/>
      <c r="AF54" s="716"/>
      <c r="AG54" s="731">
        <f>SUM(AH54:AJ54)</f>
        <v>3</v>
      </c>
      <c r="AH54" s="730">
        <v>1</v>
      </c>
      <c r="AI54" s="730">
        <v>2</v>
      </c>
      <c r="AJ54" s="729"/>
    </row>
    <row r="55" spans="2:36" ht="90" customHeight="1" x14ac:dyDescent="0.35">
      <c r="B55" s="726">
        <v>15</v>
      </c>
      <c r="C55" s="1423" t="s">
        <v>175</v>
      </c>
      <c r="D55" s="1424"/>
      <c r="E55" s="725" t="s">
        <v>166</v>
      </c>
      <c r="F55" s="1425" t="s">
        <v>151</v>
      </c>
      <c r="G55" s="1426"/>
      <c r="H55" s="1426"/>
      <c r="I55" s="1427"/>
      <c r="J55" s="724">
        <f t="shared" ref="J55:M56" si="8">J54</f>
        <v>3</v>
      </c>
      <c r="K55" s="723">
        <f t="shared" si="8"/>
        <v>90</v>
      </c>
      <c r="L55" s="723">
        <f t="shared" si="8"/>
        <v>54</v>
      </c>
      <c r="M55" s="723">
        <f t="shared" si="8"/>
        <v>18</v>
      </c>
      <c r="N55" s="723"/>
      <c r="O55" s="723">
        <f>O54</f>
        <v>36</v>
      </c>
      <c r="P55" s="723"/>
      <c r="Q55" s="723"/>
      <c r="R55" s="722"/>
      <c r="S55" s="722"/>
      <c r="T55" s="721">
        <f>T54</f>
        <v>36</v>
      </c>
      <c r="U55" s="720"/>
      <c r="V55" s="717">
        <f>V54</f>
        <v>2</v>
      </c>
      <c r="W55" s="717">
        <f>W54</f>
        <v>2</v>
      </c>
      <c r="X55" s="719"/>
      <c r="Y55" s="718"/>
      <c r="Z55" s="717">
        <f>Z54</f>
        <v>2</v>
      </c>
      <c r="AA55" s="717"/>
      <c r="AB55" s="719"/>
      <c r="AC55" s="718"/>
      <c r="AD55" s="717"/>
      <c r="AE55" s="717"/>
      <c r="AF55" s="716"/>
      <c r="AG55" s="715">
        <f t="shared" ref="AG55:AI56" si="9">AG54</f>
        <v>3</v>
      </c>
      <c r="AH55" s="714">
        <f t="shared" si="9"/>
        <v>1</v>
      </c>
      <c r="AI55" s="714">
        <f t="shared" si="9"/>
        <v>2</v>
      </c>
      <c r="AJ55" s="713"/>
    </row>
    <row r="56" spans="2:36" ht="90" customHeight="1" x14ac:dyDescent="0.35">
      <c r="B56" s="726">
        <v>15</v>
      </c>
      <c r="C56" s="1473" t="s">
        <v>176</v>
      </c>
      <c r="D56" s="1424"/>
      <c r="E56" s="725" t="s">
        <v>166</v>
      </c>
      <c r="F56" s="1425" t="s">
        <v>151</v>
      </c>
      <c r="G56" s="1426"/>
      <c r="H56" s="1426"/>
      <c r="I56" s="1427"/>
      <c r="J56" s="724">
        <f t="shared" si="8"/>
        <v>3</v>
      </c>
      <c r="K56" s="723">
        <f t="shared" si="8"/>
        <v>90</v>
      </c>
      <c r="L56" s="723">
        <f t="shared" si="8"/>
        <v>54</v>
      </c>
      <c r="M56" s="723">
        <f t="shared" si="8"/>
        <v>18</v>
      </c>
      <c r="N56" s="723"/>
      <c r="O56" s="723">
        <f>O55</f>
        <v>36</v>
      </c>
      <c r="P56" s="723"/>
      <c r="Q56" s="723"/>
      <c r="R56" s="722"/>
      <c r="S56" s="722"/>
      <c r="T56" s="721">
        <f>T55</f>
        <v>36</v>
      </c>
      <c r="U56" s="720"/>
      <c r="V56" s="717">
        <f>V55</f>
        <v>2</v>
      </c>
      <c r="W56" s="717">
        <f>W55</f>
        <v>2</v>
      </c>
      <c r="X56" s="719"/>
      <c r="Y56" s="718"/>
      <c r="Z56" s="717">
        <f>Z55</f>
        <v>2</v>
      </c>
      <c r="AA56" s="717"/>
      <c r="AB56" s="719"/>
      <c r="AC56" s="718"/>
      <c r="AD56" s="717"/>
      <c r="AE56" s="717"/>
      <c r="AF56" s="716"/>
      <c r="AG56" s="715">
        <f t="shared" si="9"/>
        <v>3</v>
      </c>
      <c r="AH56" s="714">
        <f t="shared" si="9"/>
        <v>1</v>
      </c>
      <c r="AI56" s="714">
        <f t="shared" si="9"/>
        <v>2</v>
      </c>
      <c r="AJ56" s="713"/>
    </row>
    <row r="57" spans="2:36" ht="30" x14ac:dyDescent="0.35">
      <c r="B57" s="726">
        <v>16</v>
      </c>
      <c r="C57" s="728" t="s">
        <v>177</v>
      </c>
      <c r="D57" s="727"/>
      <c r="E57" s="725"/>
      <c r="F57" s="1425"/>
      <c r="G57" s="1426"/>
      <c r="H57" s="1426"/>
      <c r="I57" s="1427"/>
      <c r="J57" s="724"/>
      <c r="K57" s="723"/>
      <c r="L57" s="723"/>
      <c r="M57" s="723"/>
      <c r="N57" s="723"/>
      <c r="O57" s="723"/>
      <c r="P57" s="723"/>
      <c r="Q57" s="723"/>
      <c r="R57" s="722"/>
      <c r="S57" s="722"/>
      <c r="T57" s="721"/>
      <c r="U57" s="720"/>
      <c r="V57" s="717"/>
      <c r="W57" s="717"/>
      <c r="X57" s="719"/>
      <c r="Y57" s="718"/>
      <c r="Z57" s="717"/>
      <c r="AA57" s="717"/>
      <c r="AB57" s="719"/>
      <c r="AC57" s="718"/>
      <c r="AD57" s="717"/>
      <c r="AE57" s="717"/>
      <c r="AF57" s="716"/>
      <c r="AG57" s="715"/>
      <c r="AH57" s="714"/>
      <c r="AI57" s="714"/>
      <c r="AJ57" s="713"/>
    </row>
    <row r="58" spans="2:36" ht="90" customHeight="1" x14ac:dyDescent="0.35">
      <c r="B58" s="726">
        <v>16</v>
      </c>
      <c r="C58" s="1423" t="s">
        <v>178</v>
      </c>
      <c r="D58" s="1424"/>
      <c r="E58" s="725" t="s">
        <v>166</v>
      </c>
      <c r="F58" s="1425" t="s">
        <v>151</v>
      </c>
      <c r="G58" s="1426"/>
      <c r="H58" s="1426"/>
      <c r="I58" s="1427"/>
      <c r="J58" s="724">
        <v>4</v>
      </c>
      <c r="K58" s="723">
        <f>J58*30</f>
        <v>120</v>
      </c>
      <c r="L58" s="723">
        <f>SUM(M58:S58)</f>
        <v>54</v>
      </c>
      <c r="M58" s="723">
        <v>36</v>
      </c>
      <c r="N58" s="723"/>
      <c r="O58" s="723">
        <v>18</v>
      </c>
      <c r="P58" s="723"/>
      <c r="Q58" s="723"/>
      <c r="R58" s="722"/>
      <c r="S58" s="722"/>
      <c r="T58" s="721">
        <f>K58-L58</f>
        <v>66</v>
      </c>
      <c r="U58" s="720">
        <v>2</v>
      </c>
      <c r="V58" s="717"/>
      <c r="W58" s="717">
        <v>2</v>
      </c>
      <c r="X58" s="719"/>
      <c r="Y58" s="718"/>
      <c r="Z58" s="717">
        <v>2</v>
      </c>
      <c r="AA58" s="717"/>
      <c r="AB58" s="719"/>
      <c r="AC58" s="718"/>
      <c r="AD58" s="717"/>
      <c r="AE58" s="717"/>
      <c r="AF58" s="716"/>
      <c r="AG58" s="715">
        <f>SUM(AH58:AJ58)</f>
        <v>3</v>
      </c>
      <c r="AH58" s="714">
        <v>2</v>
      </c>
      <c r="AI58" s="714">
        <v>1</v>
      </c>
      <c r="AJ58" s="713"/>
    </row>
    <row r="59" spans="2:36" ht="90" customHeight="1" x14ac:dyDescent="0.35">
      <c r="B59" s="726">
        <v>16</v>
      </c>
      <c r="C59" s="1429" t="s">
        <v>179</v>
      </c>
      <c r="D59" s="1430"/>
      <c r="E59" s="725" t="s">
        <v>166</v>
      </c>
      <c r="F59" s="1425" t="s">
        <v>151</v>
      </c>
      <c r="G59" s="1426"/>
      <c r="H59" s="1426"/>
      <c r="I59" s="1427"/>
      <c r="J59" s="724">
        <f t="shared" ref="J59:M60" si="10">J58</f>
        <v>4</v>
      </c>
      <c r="K59" s="723">
        <f t="shared" si="10"/>
        <v>120</v>
      </c>
      <c r="L59" s="723">
        <f t="shared" si="10"/>
        <v>54</v>
      </c>
      <c r="M59" s="723">
        <f t="shared" si="10"/>
        <v>36</v>
      </c>
      <c r="N59" s="723"/>
      <c r="O59" s="723">
        <f>O58</f>
        <v>18</v>
      </c>
      <c r="P59" s="723"/>
      <c r="Q59" s="723"/>
      <c r="R59" s="722"/>
      <c r="S59" s="722"/>
      <c r="T59" s="721">
        <f>T58</f>
        <v>66</v>
      </c>
      <c r="U59" s="720">
        <f>U58</f>
        <v>2</v>
      </c>
      <c r="V59" s="717"/>
      <c r="W59" s="717">
        <f>W58</f>
        <v>2</v>
      </c>
      <c r="X59" s="719"/>
      <c r="Y59" s="718"/>
      <c r="Z59" s="717">
        <f>Z58</f>
        <v>2</v>
      </c>
      <c r="AA59" s="717"/>
      <c r="AB59" s="719"/>
      <c r="AC59" s="718"/>
      <c r="AD59" s="717"/>
      <c r="AE59" s="717"/>
      <c r="AF59" s="716"/>
      <c r="AG59" s="715">
        <f t="shared" ref="AG59:AI60" si="11">AG58</f>
        <v>3</v>
      </c>
      <c r="AH59" s="714">
        <f t="shared" si="11"/>
        <v>2</v>
      </c>
      <c r="AI59" s="714">
        <f t="shared" si="11"/>
        <v>1</v>
      </c>
      <c r="AJ59" s="713"/>
    </row>
    <row r="60" spans="2:36" ht="90" customHeight="1" x14ac:dyDescent="0.35">
      <c r="B60" s="726">
        <v>16</v>
      </c>
      <c r="C60" s="1498" t="s">
        <v>282</v>
      </c>
      <c r="D60" s="1499"/>
      <c r="E60" s="725" t="s">
        <v>166</v>
      </c>
      <c r="F60" s="1425" t="s">
        <v>151</v>
      </c>
      <c r="G60" s="1426"/>
      <c r="H60" s="1426"/>
      <c r="I60" s="1427"/>
      <c r="J60" s="724">
        <f t="shared" si="10"/>
        <v>4</v>
      </c>
      <c r="K60" s="723">
        <f t="shared" si="10"/>
        <v>120</v>
      </c>
      <c r="L60" s="723">
        <f t="shared" si="10"/>
        <v>54</v>
      </c>
      <c r="M60" s="723">
        <f t="shared" si="10"/>
        <v>36</v>
      </c>
      <c r="N60" s="723"/>
      <c r="O60" s="723">
        <f>O59</f>
        <v>18</v>
      </c>
      <c r="P60" s="723"/>
      <c r="Q60" s="723"/>
      <c r="R60" s="722"/>
      <c r="S60" s="722"/>
      <c r="T60" s="721">
        <f>T59</f>
        <v>66</v>
      </c>
      <c r="U60" s="720">
        <f>U59</f>
        <v>2</v>
      </c>
      <c r="V60" s="717"/>
      <c r="W60" s="717">
        <f>W59</f>
        <v>2</v>
      </c>
      <c r="X60" s="719"/>
      <c r="Y60" s="718"/>
      <c r="Z60" s="717">
        <f>Z59</f>
        <v>2</v>
      </c>
      <c r="AA60" s="717"/>
      <c r="AB60" s="719"/>
      <c r="AC60" s="718"/>
      <c r="AD60" s="717"/>
      <c r="AE60" s="717"/>
      <c r="AF60" s="716"/>
      <c r="AG60" s="715">
        <f t="shared" si="11"/>
        <v>3</v>
      </c>
      <c r="AH60" s="714">
        <f t="shared" si="11"/>
        <v>2</v>
      </c>
      <c r="AI60" s="714">
        <f t="shared" si="11"/>
        <v>1</v>
      </c>
      <c r="AJ60" s="713"/>
    </row>
    <row r="61" spans="2:36" ht="30" x14ac:dyDescent="0.35">
      <c r="B61" s="726">
        <v>17</v>
      </c>
      <c r="C61" s="728" t="s">
        <v>180</v>
      </c>
      <c r="D61" s="727"/>
      <c r="E61" s="725"/>
      <c r="F61" s="1495"/>
      <c r="G61" s="1496"/>
      <c r="H61" s="1496"/>
      <c r="I61" s="1497"/>
      <c r="J61" s="724"/>
      <c r="K61" s="723"/>
      <c r="L61" s="723"/>
      <c r="M61" s="723"/>
      <c r="N61" s="723"/>
      <c r="O61" s="723"/>
      <c r="P61" s="723"/>
      <c r="Q61" s="723"/>
      <c r="R61" s="722"/>
      <c r="S61" s="722"/>
      <c r="T61" s="721"/>
      <c r="U61" s="720"/>
      <c r="V61" s="717"/>
      <c r="W61" s="717"/>
      <c r="X61" s="719"/>
      <c r="Y61" s="718"/>
      <c r="Z61" s="717"/>
      <c r="AA61" s="717"/>
      <c r="AB61" s="719"/>
      <c r="AC61" s="718"/>
      <c r="AD61" s="717"/>
      <c r="AE61" s="717"/>
      <c r="AF61" s="716"/>
      <c r="AG61" s="715"/>
      <c r="AH61" s="714"/>
      <c r="AI61" s="714"/>
      <c r="AJ61" s="713"/>
    </row>
    <row r="62" spans="2:36" ht="90" customHeight="1" x14ac:dyDescent="0.35">
      <c r="B62" s="726">
        <v>17</v>
      </c>
      <c r="C62" s="1473" t="s">
        <v>181</v>
      </c>
      <c r="D62" s="1424"/>
      <c r="E62" s="725" t="s">
        <v>166</v>
      </c>
      <c r="F62" s="1425" t="s">
        <v>151</v>
      </c>
      <c r="G62" s="1426"/>
      <c r="H62" s="1426"/>
      <c r="I62" s="1427"/>
      <c r="J62" s="724">
        <v>3</v>
      </c>
      <c r="K62" s="723">
        <f>J62*30</f>
        <v>90</v>
      </c>
      <c r="L62" s="723">
        <f>SUM(M62:S62)</f>
        <v>54</v>
      </c>
      <c r="M62" s="723">
        <v>18</v>
      </c>
      <c r="N62" s="723"/>
      <c r="O62" s="723">
        <v>36</v>
      </c>
      <c r="P62" s="723"/>
      <c r="Q62" s="723"/>
      <c r="R62" s="722"/>
      <c r="S62" s="722"/>
      <c r="T62" s="721">
        <f>K62-L62</f>
        <v>36</v>
      </c>
      <c r="U62" s="720"/>
      <c r="V62" s="717">
        <v>2</v>
      </c>
      <c r="W62" s="717">
        <v>2</v>
      </c>
      <c r="X62" s="719"/>
      <c r="Y62" s="718"/>
      <c r="Z62" s="717">
        <v>2</v>
      </c>
      <c r="AA62" s="717"/>
      <c r="AB62" s="719"/>
      <c r="AC62" s="718"/>
      <c r="AD62" s="717"/>
      <c r="AE62" s="717"/>
      <c r="AF62" s="716"/>
      <c r="AG62" s="715">
        <f>SUM(AH62:AJ62)</f>
        <v>3</v>
      </c>
      <c r="AH62" s="714">
        <v>1</v>
      </c>
      <c r="AI62" s="714">
        <v>2</v>
      </c>
      <c r="AJ62" s="713"/>
    </row>
    <row r="63" spans="2:36" ht="90" customHeight="1" x14ac:dyDescent="0.35">
      <c r="B63" s="726">
        <v>17</v>
      </c>
      <c r="C63" s="1473" t="s">
        <v>200</v>
      </c>
      <c r="D63" s="1424"/>
      <c r="E63" s="725" t="s">
        <v>166</v>
      </c>
      <c r="F63" s="1425" t="s">
        <v>151</v>
      </c>
      <c r="G63" s="1426"/>
      <c r="H63" s="1426"/>
      <c r="I63" s="1427"/>
      <c r="J63" s="724">
        <f t="shared" ref="J63:M64" si="12">J62</f>
        <v>3</v>
      </c>
      <c r="K63" s="723">
        <f t="shared" si="12"/>
        <v>90</v>
      </c>
      <c r="L63" s="723">
        <f t="shared" si="12"/>
        <v>54</v>
      </c>
      <c r="M63" s="723">
        <f t="shared" si="12"/>
        <v>18</v>
      </c>
      <c r="N63" s="723"/>
      <c r="O63" s="723">
        <f>O62</f>
        <v>36</v>
      </c>
      <c r="P63" s="723"/>
      <c r="Q63" s="723"/>
      <c r="R63" s="722"/>
      <c r="S63" s="722"/>
      <c r="T63" s="721">
        <f>T62</f>
        <v>36</v>
      </c>
      <c r="U63" s="720"/>
      <c r="V63" s="717">
        <f>V62</f>
        <v>2</v>
      </c>
      <c r="W63" s="717">
        <f>W62</f>
        <v>2</v>
      </c>
      <c r="X63" s="719"/>
      <c r="Y63" s="718"/>
      <c r="Z63" s="717">
        <f>Z62</f>
        <v>2</v>
      </c>
      <c r="AA63" s="717"/>
      <c r="AB63" s="719"/>
      <c r="AC63" s="718"/>
      <c r="AD63" s="717"/>
      <c r="AE63" s="717"/>
      <c r="AF63" s="716"/>
      <c r="AG63" s="715">
        <f t="shared" ref="AG63:AI64" si="13">AG62</f>
        <v>3</v>
      </c>
      <c r="AH63" s="714">
        <f t="shared" si="13"/>
        <v>1</v>
      </c>
      <c r="AI63" s="714">
        <f t="shared" si="13"/>
        <v>2</v>
      </c>
      <c r="AJ63" s="713"/>
    </row>
    <row r="64" spans="2:36" ht="90" customHeight="1" thickBot="1" x14ac:dyDescent="0.4">
      <c r="B64" s="712">
        <v>17</v>
      </c>
      <c r="C64" s="1493" t="s">
        <v>182</v>
      </c>
      <c r="D64" s="1494"/>
      <c r="E64" s="711" t="s">
        <v>166</v>
      </c>
      <c r="F64" s="1425" t="s">
        <v>151</v>
      </c>
      <c r="G64" s="1426"/>
      <c r="H64" s="1426"/>
      <c r="I64" s="1427"/>
      <c r="J64" s="710">
        <f t="shared" si="12"/>
        <v>3</v>
      </c>
      <c r="K64" s="709">
        <f t="shared" si="12"/>
        <v>90</v>
      </c>
      <c r="L64" s="709">
        <f t="shared" si="12"/>
        <v>54</v>
      </c>
      <c r="M64" s="709">
        <f t="shared" si="12"/>
        <v>18</v>
      </c>
      <c r="N64" s="709"/>
      <c r="O64" s="709">
        <f>O63</f>
        <v>36</v>
      </c>
      <c r="P64" s="709"/>
      <c r="Q64" s="709"/>
      <c r="R64" s="709"/>
      <c r="S64" s="708"/>
      <c r="T64" s="707">
        <f>T63</f>
        <v>36</v>
      </c>
      <c r="U64" s="706"/>
      <c r="V64" s="705">
        <f>V63</f>
        <v>2</v>
      </c>
      <c r="W64" s="705">
        <f>W63</f>
        <v>2</v>
      </c>
      <c r="X64" s="704"/>
      <c r="Y64" s="702"/>
      <c r="Z64" s="701">
        <f>Z63</f>
        <v>2</v>
      </c>
      <c r="AA64" s="701"/>
      <c r="AB64" s="703"/>
      <c r="AC64" s="702"/>
      <c r="AD64" s="701"/>
      <c r="AE64" s="701"/>
      <c r="AF64" s="700"/>
      <c r="AG64" s="699">
        <f t="shared" si="13"/>
        <v>3</v>
      </c>
      <c r="AH64" s="698">
        <f t="shared" si="13"/>
        <v>1</v>
      </c>
      <c r="AI64" s="698">
        <f t="shared" si="13"/>
        <v>2</v>
      </c>
      <c r="AJ64" s="697"/>
    </row>
    <row r="65" spans="2:36" ht="30.75" thickBot="1" x14ac:dyDescent="0.4">
      <c r="B65" s="1421" t="s">
        <v>199</v>
      </c>
      <c r="C65" s="1422"/>
      <c r="D65" s="1422"/>
      <c r="E65" s="1422"/>
      <c r="F65" s="1422"/>
      <c r="G65" s="1422"/>
      <c r="H65" s="1422"/>
      <c r="I65" s="1422"/>
      <c r="J65" s="696">
        <f>SUM(J46,J50,J54,J58,J62)</f>
        <v>22.5</v>
      </c>
      <c r="K65" s="695">
        <f>SUM(K46,K50,K54,K58,K62)</f>
        <v>675</v>
      </c>
      <c r="L65" s="695">
        <f>SUM(L46,L50,L54,L58,L62)</f>
        <v>342</v>
      </c>
      <c r="M65" s="695">
        <f>SUM(M46,M50,M54,M58,M62)</f>
        <v>144</v>
      </c>
      <c r="N65" s="695"/>
      <c r="O65" s="695">
        <f>SUM(O46,O50,O54,O58,O62)</f>
        <v>126</v>
      </c>
      <c r="P65" s="695"/>
      <c r="Q65" s="695">
        <f>SUM(Q46,Q50,Q54,Q58,Q62)</f>
        <v>72</v>
      </c>
      <c r="R65" s="694"/>
      <c r="S65" s="694"/>
      <c r="T65" s="693">
        <f>SUM(T46,T50,T54,T58,T62)</f>
        <v>333</v>
      </c>
      <c r="U65" s="692">
        <f>COUNTIF(U45:U64,"&gt;0")/3</f>
        <v>3</v>
      </c>
      <c r="V65" s="676">
        <f>COUNTIF(V45:V64,"&gt;0")/3</f>
        <v>2</v>
      </c>
      <c r="W65" s="676">
        <f>COUNTIF(W45:W64,"&gt;0")/3</f>
        <v>5</v>
      </c>
      <c r="X65" s="675"/>
      <c r="Y65" s="692"/>
      <c r="Z65" s="676">
        <f>COUNTIF(Z45:Z64,"&gt;0")/3</f>
        <v>5</v>
      </c>
      <c r="AA65" s="676"/>
      <c r="AB65" s="691"/>
      <c r="AC65" s="677"/>
      <c r="AD65" s="676"/>
      <c r="AE65" s="676"/>
      <c r="AF65" s="675"/>
      <c r="AG65" s="690">
        <f>SUM(AG46,AG50,AG54,AG58,AG62)</f>
        <v>19</v>
      </c>
      <c r="AH65" s="670">
        <f>SUM(AH46,AH50,AH54,AH58,AH62)</f>
        <v>8</v>
      </c>
      <c r="AI65" s="670">
        <f>SUM(AI46,AI50,AI54,AI58,AI62)</f>
        <v>7</v>
      </c>
      <c r="AJ65" s="669">
        <f>SUM(AJ46,AJ50,AJ54,AJ58,AJ62)</f>
        <v>4</v>
      </c>
    </row>
    <row r="66" spans="2:36" s="680" customFormat="1" ht="30.75" thickBot="1" x14ac:dyDescent="0.45">
      <c r="B66" s="1418" t="s">
        <v>198</v>
      </c>
      <c r="C66" s="1419"/>
      <c r="D66" s="1419"/>
      <c r="E66" s="1419"/>
      <c r="F66" s="1419"/>
      <c r="G66" s="1419"/>
      <c r="H66" s="1419"/>
      <c r="I66" s="1420"/>
      <c r="J66" s="689">
        <f>J65</f>
        <v>22.5</v>
      </c>
      <c r="K66" s="682">
        <f>K65</f>
        <v>675</v>
      </c>
      <c r="L66" s="682">
        <f>L65</f>
        <v>342</v>
      </c>
      <c r="M66" s="682">
        <f>M65</f>
        <v>144</v>
      </c>
      <c r="N66" s="682"/>
      <c r="O66" s="682">
        <f>O65</f>
        <v>126</v>
      </c>
      <c r="P66" s="682"/>
      <c r="Q66" s="682">
        <f>Q65</f>
        <v>72</v>
      </c>
      <c r="R66" s="682"/>
      <c r="S66" s="687"/>
      <c r="T66" s="688">
        <f>T65</f>
        <v>333</v>
      </c>
      <c r="U66" s="683">
        <f>U65</f>
        <v>3</v>
      </c>
      <c r="V66" s="682">
        <f>V65</f>
        <v>2</v>
      </c>
      <c r="W66" s="682">
        <f>W65</f>
        <v>5</v>
      </c>
      <c r="X66" s="681"/>
      <c r="Y66" s="683"/>
      <c r="Z66" s="682">
        <f>Z65</f>
        <v>5</v>
      </c>
      <c r="AA66" s="682"/>
      <c r="AB66" s="687"/>
      <c r="AC66" s="686"/>
      <c r="AD66" s="685"/>
      <c r="AE66" s="685"/>
      <c r="AF66" s="684"/>
      <c r="AG66" s="683">
        <f>AG65</f>
        <v>19</v>
      </c>
      <c r="AH66" s="682">
        <f>AH65</f>
        <v>8</v>
      </c>
      <c r="AI66" s="682">
        <f>AI65</f>
        <v>7</v>
      </c>
      <c r="AJ66" s="681">
        <f>AJ65</f>
        <v>4</v>
      </c>
    </row>
    <row r="67" spans="2:36" ht="30.75" thickBot="1" x14ac:dyDescent="0.4">
      <c r="B67" s="1478" t="s">
        <v>197</v>
      </c>
      <c r="C67" s="1479"/>
      <c r="D67" s="1479"/>
      <c r="E67" s="1479"/>
      <c r="F67" s="1479"/>
      <c r="G67" s="1479"/>
      <c r="H67" s="1479"/>
      <c r="I67" s="1480"/>
      <c r="J67" s="674">
        <f>SUM(J66,J42)</f>
        <v>60</v>
      </c>
      <c r="K67" s="673">
        <f>SUM(K66,K42)</f>
        <v>1800</v>
      </c>
      <c r="L67" s="673">
        <f>SUM(L66,L42)</f>
        <v>864</v>
      </c>
      <c r="M67" s="673">
        <f>SUM(M66,M42)</f>
        <v>351</v>
      </c>
      <c r="N67" s="673"/>
      <c r="O67" s="673">
        <f>SUM(O66,O42)</f>
        <v>333</v>
      </c>
      <c r="P67" s="673"/>
      <c r="Q67" s="673">
        <f>SUM(Q66,Q42)</f>
        <v>180</v>
      </c>
      <c r="R67" s="672"/>
      <c r="S67" s="672"/>
      <c r="T67" s="679">
        <f>SUM(T66,T42)</f>
        <v>936</v>
      </c>
      <c r="U67" s="674">
        <f>SUM(U66,U42)</f>
        <v>6</v>
      </c>
      <c r="V67" s="673">
        <f>SUM(V66,V42)</f>
        <v>10</v>
      </c>
      <c r="W67" s="673">
        <f>SUM(W66,W42)</f>
        <v>13</v>
      </c>
      <c r="X67" s="678">
        <f>SUM(X66,X42)</f>
        <v>2</v>
      </c>
      <c r="Y67" s="677"/>
      <c r="Z67" s="676">
        <f>SUM(Z66,Z42)</f>
        <v>8</v>
      </c>
      <c r="AA67" s="676"/>
      <c r="AB67" s="675">
        <f t="shared" ref="AB67:AJ67" si="14">SUM(AB66,AB42)</f>
        <v>2</v>
      </c>
      <c r="AC67" s="674">
        <f t="shared" si="14"/>
        <v>24</v>
      </c>
      <c r="AD67" s="673">
        <f t="shared" si="14"/>
        <v>10.5</v>
      </c>
      <c r="AE67" s="673">
        <f t="shared" si="14"/>
        <v>7.5</v>
      </c>
      <c r="AF67" s="672">
        <f t="shared" si="14"/>
        <v>6</v>
      </c>
      <c r="AG67" s="671">
        <f t="shared" si="14"/>
        <v>24</v>
      </c>
      <c r="AH67" s="670">
        <f t="shared" si="14"/>
        <v>9</v>
      </c>
      <c r="AI67" s="670">
        <f t="shared" si="14"/>
        <v>11</v>
      </c>
      <c r="AJ67" s="669">
        <f t="shared" si="14"/>
        <v>4</v>
      </c>
    </row>
    <row r="68" spans="2:36" ht="27.75" x14ac:dyDescent="0.35">
      <c r="B68" s="1489"/>
      <c r="C68" s="668"/>
      <c r="D68" s="1486"/>
      <c r="E68" s="1486"/>
      <c r="F68" s="667"/>
      <c r="G68" s="667"/>
      <c r="H68" s="1481" t="s">
        <v>66</v>
      </c>
      <c r="I68" s="1482"/>
      <c r="J68" s="1469" t="s">
        <v>67</v>
      </c>
      <c r="K68" s="1470"/>
      <c r="L68" s="1470"/>
      <c r="M68" s="1470"/>
      <c r="N68" s="1470"/>
      <c r="O68" s="1470"/>
      <c r="P68" s="1470"/>
      <c r="Q68" s="1470"/>
      <c r="R68" s="1470"/>
      <c r="S68" s="1471"/>
      <c r="T68" s="1472"/>
      <c r="U68" s="664">
        <f>U67</f>
        <v>6</v>
      </c>
      <c r="V68" s="663"/>
      <c r="W68" s="663"/>
      <c r="X68" s="665"/>
      <c r="Y68" s="666"/>
      <c r="Z68" s="663"/>
      <c r="AA68" s="663"/>
      <c r="AB68" s="665"/>
      <c r="AC68" s="664">
        <f>COUNTIF(U25:U30,"=1")+COUNTIF(U32:U37,"=1")+COUNTIF(U39:U40,"=1")+COUNTIF(U45:U64,"=1")/3</f>
        <v>3</v>
      </c>
      <c r="AD68" s="663"/>
      <c r="AE68" s="663"/>
      <c r="AF68" s="662"/>
      <c r="AG68" s="661">
        <f>COUNTIF(U25:U30,"=2")+COUNTIF(U32:U37,"=2")+COUNTIF(U39:U40,"=2")+COUNTIF(U45:U64,"=2")/3</f>
        <v>3</v>
      </c>
      <c r="AH68" s="660"/>
      <c r="AI68" s="660"/>
      <c r="AJ68" s="659"/>
    </row>
    <row r="69" spans="2:36" ht="27.75" x14ac:dyDescent="0.35">
      <c r="B69" s="1490"/>
      <c r="C69" s="658"/>
      <c r="D69" s="1474"/>
      <c r="E69" s="1474"/>
      <c r="F69" s="647"/>
      <c r="G69" s="647"/>
      <c r="H69" s="1438"/>
      <c r="I69" s="1483"/>
      <c r="J69" s="1399" t="s">
        <v>68</v>
      </c>
      <c r="K69" s="1400"/>
      <c r="L69" s="1400"/>
      <c r="M69" s="1400"/>
      <c r="N69" s="1400"/>
      <c r="O69" s="1400"/>
      <c r="P69" s="1400"/>
      <c r="Q69" s="1400"/>
      <c r="R69" s="1400"/>
      <c r="S69" s="1401"/>
      <c r="T69" s="1402"/>
      <c r="U69" s="653"/>
      <c r="V69" s="652">
        <f>V67</f>
        <v>10</v>
      </c>
      <c r="W69" s="652"/>
      <c r="X69" s="654"/>
      <c r="Y69" s="655"/>
      <c r="Z69" s="652"/>
      <c r="AA69" s="652"/>
      <c r="AB69" s="654"/>
      <c r="AC69" s="653">
        <f>COUNTIF(V25:V30,"=1")+COUNTIF(V32:V37,"=1")+COUNTIF(V39:V40,"=1")+COUNTIF(V45:V64,"=1")/3</f>
        <v>5</v>
      </c>
      <c r="AD69" s="652"/>
      <c r="AE69" s="652"/>
      <c r="AF69" s="651"/>
      <c r="AG69" s="650">
        <f>COUNTIF(V25:V30,"=2")+COUNTIF(V32:V37,"=2")+COUNTIF(V39:V40,"=2")+COUNTIF(V45:V64,"=2")/3</f>
        <v>5</v>
      </c>
      <c r="AH69" s="649"/>
      <c r="AI69" s="649"/>
      <c r="AJ69" s="648"/>
    </row>
    <row r="70" spans="2:36" ht="27.75" x14ac:dyDescent="0.35">
      <c r="B70" s="1490"/>
      <c r="C70" s="658"/>
      <c r="D70" s="1474"/>
      <c r="E70" s="1474"/>
      <c r="F70" s="647"/>
      <c r="G70" s="647"/>
      <c r="H70" s="1438"/>
      <c r="I70" s="1483"/>
      <c r="J70" s="1399" t="s">
        <v>69</v>
      </c>
      <c r="K70" s="1400"/>
      <c r="L70" s="1400"/>
      <c r="M70" s="1400"/>
      <c r="N70" s="1400"/>
      <c r="O70" s="1400"/>
      <c r="P70" s="1400"/>
      <c r="Q70" s="1400"/>
      <c r="R70" s="1400"/>
      <c r="S70" s="1401"/>
      <c r="T70" s="1402"/>
      <c r="U70" s="653"/>
      <c r="V70" s="652"/>
      <c r="W70" s="652">
        <f>W67</f>
        <v>13</v>
      </c>
      <c r="X70" s="654"/>
      <c r="Y70" s="655"/>
      <c r="Z70" s="652"/>
      <c r="AA70" s="652"/>
      <c r="AB70" s="654"/>
      <c r="AC70" s="653">
        <f>COUNTIF(W25:W30,"=1")+COUNTIF(W32:W37,"=1")+COUNTIF(W39:W40,"=1")+COUNTIF(W45:W64,"=1")/3</f>
        <v>6</v>
      </c>
      <c r="AD70" s="652"/>
      <c r="AE70" s="652"/>
      <c r="AF70" s="651"/>
      <c r="AG70" s="650">
        <f>COUNTIF(W25:W29,"=2")+COUNTIF(W32:W37,"=2")+COUNTIF(W39:W40,"=2")+COUNTIF(W45:W64,"=2")/3</f>
        <v>7</v>
      </c>
      <c r="AH70" s="649"/>
      <c r="AI70" s="649"/>
      <c r="AJ70" s="648"/>
    </row>
    <row r="71" spans="2:36" ht="27.75" x14ac:dyDescent="0.35">
      <c r="B71" s="1490"/>
      <c r="C71" s="657" t="s">
        <v>70</v>
      </c>
      <c r="D71" s="1488"/>
      <c r="E71" s="1488"/>
      <c r="F71" s="647"/>
      <c r="G71" s="647"/>
      <c r="H71" s="1438"/>
      <c r="I71" s="1483"/>
      <c r="J71" s="1399" t="s">
        <v>71</v>
      </c>
      <c r="K71" s="1400"/>
      <c r="L71" s="1400"/>
      <c r="M71" s="1400"/>
      <c r="N71" s="1400"/>
      <c r="O71" s="1400"/>
      <c r="P71" s="1400"/>
      <c r="Q71" s="1400"/>
      <c r="R71" s="1400"/>
      <c r="S71" s="1401"/>
      <c r="T71" s="1402"/>
      <c r="U71" s="653"/>
      <c r="V71" s="652"/>
      <c r="W71" s="652"/>
      <c r="X71" s="654">
        <f>X67</f>
        <v>2</v>
      </c>
      <c r="Y71" s="655"/>
      <c r="Z71" s="652"/>
      <c r="AA71" s="652"/>
      <c r="AB71" s="654"/>
      <c r="AC71" s="653">
        <f>COUNTIF(X25:X30,"=1")+COUNTIF(X32:X37,"=1")+COUNTIF(X39:X40,"=1")+COUNTIF(X45:X64,"=1")/3</f>
        <v>1</v>
      </c>
      <c r="AD71" s="652"/>
      <c r="AE71" s="652"/>
      <c r="AF71" s="651"/>
      <c r="AG71" s="650">
        <f>COUNTIF(X25:X30,"=2")+COUNTIF(X32:X37,"=2")+COUNTIF(X39:X40,"=2")+COUNTIF(X45:X64,"=2")/3</f>
        <v>1</v>
      </c>
      <c r="AH71" s="649"/>
      <c r="AI71" s="649"/>
      <c r="AJ71" s="648"/>
    </row>
    <row r="72" spans="2:36" ht="27.75" x14ac:dyDescent="0.35">
      <c r="B72" s="1490"/>
      <c r="C72" s="1487" t="s">
        <v>186</v>
      </c>
      <c r="D72" s="1417"/>
      <c r="E72" s="656"/>
      <c r="F72" s="647"/>
      <c r="G72" s="647"/>
      <c r="H72" s="1438"/>
      <c r="I72" s="1483"/>
      <c r="J72" s="1399" t="s">
        <v>73</v>
      </c>
      <c r="K72" s="1400"/>
      <c r="L72" s="1400"/>
      <c r="M72" s="1400"/>
      <c r="N72" s="1400"/>
      <c r="O72" s="1400"/>
      <c r="P72" s="1400"/>
      <c r="Q72" s="1400"/>
      <c r="R72" s="1400"/>
      <c r="S72" s="1401"/>
      <c r="T72" s="1402"/>
      <c r="U72" s="653"/>
      <c r="V72" s="652"/>
      <c r="W72" s="652"/>
      <c r="X72" s="654"/>
      <c r="Y72" s="655"/>
      <c r="Z72" s="652"/>
      <c r="AA72" s="652"/>
      <c r="AB72" s="654"/>
      <c r="AC72" s="653"/>
      <c r="AD72" s="652"/>
      <c r="AE72" s="652"/>
      <c r="AF72" s="651"/>
      <c r="AG72" s="650"/>
      <c r="AH72" s="649"/>
      <c r="AI72" s="649"/>
      <c r="AJ72" s="648"/>
    </row>
    <row r="73" spans="2:36" ht="27.75" x14ac:dyDescent="0.35">
      <c r="B73" s="1490"/>
      <c r="C73" s="1416" t="s">
        <v>187</v>
      </c>
      <c r="D73" s="1417"/>
      <c r="E73" s="656"/>
      <c r="F73" s="647"/>
      <c r="G73" s="647"/>
      <c r="H73" s="1438"/>
      <c r="I73" s="1483"/>
      <c r="J73" s="1399" t="s">
        <v>196</v>
      </c>
      <c r="K73" s="1400"/>
      <c r="L73" s="1400"/>
      <c r="M73" s="1400"/>
      <c r="N73" s="1400"/>
      <c r="O73" s="1400"/>
      <c r="P73" s="1400"/>
      <c r="Q73" s="1400"/>
      <c r="R73" s="1400"/>
      <c r="S73" s="1401"/>
      <c r="T73" s="1402"/>
      <c r="U73" s="653"/>
      <c r="V73" s="652"/>
      <c r="W73" s="652"/>
      <c r="X73" s="654">
        <f>Z67</f>
        <v>8</v>
      </c>
      <c r="Y73" s="655"/>
      <c r="Z73" s="652"/>
      <c r="AA73" s="652"/>
      <c r="AB73" s="654"/>
      <c r="AC73" s="653">
        <f>COUNTIF(Z25:Z30,"=1")+COUNTIF(Z32:Z37,"=1")+COUNTIF(Z39:Z40,"=1")+COUNTIF(Z45:Z64,"=1")/3</f>
        <v>2</v>
      </c>
      <c r="AD73" s="652"/>
      <c r="AE73" s="652"/>
      <c r="AF73" s="651"/>
      <c r="AG73" s="650">
        <f>COUNTIF(Z25:Z30,"=2")+COUNTIF(Z32:Z37,"=2")+COUNTIF(Z39:Z40,"=2")+COUNTIF(Z45:Z64,"=2")/3</f>
        <v>6</v>
      </c>
      <c r="AH73" s="649"/>
      <c r="AI73" s="649"/>
      <c r="AJ73" s="648"/>
    </row>
    <row r="74" spans="2:36" ht="27.75" x14ac:dyDescent="0.35">
      <c r="B74" s="1490"/>
      <c r="C74" s="1416" t="s">
        <v>188</v>
      </c>
      <c r="D74" s="1416"/>
      <c r="E74" s="656"/>
      <c r="F74" s="647"/>
      <c r="G74" s="647"/>
      <c r="H74" s="1438"/>
      <c r="I74" s="1483"/>
      <c r="J74" s="1399" t="s">
        <v>45</v>
      </c>
      <c r="K74" s="1400"/>
      <c r="L74" s="1400"/>
      <c r="M74" s="1400"/>
      <c r="N74" s="1400"/>
      <c r="O74" s="1400"/>
      <c r="P74" s="1400"/>
      <c r="Q74" s="1400"/>
      <c r="R74" s="1400"/>
      <c r="S74" s="1401"/>
      <c r="T74" s="1402"/>
      <c r="U74" s="653"/>
      <c r="V74" s="652"/>
      <c r="W74" s="652"/>
      <c r="X74" s="654"/>
      <c r="Y74" s="655"/>
      <c r="Z74" s="652"/>
      <c r="AA74" s="652"/>
      <c r="AB74" s="654"/>
      <c r="AC74" s="653"/>
      <c r="AD74" s="652"/>
      <c r="AE74" s="652"/>
      <c r="AF74" s="651"/>
      <c r="AG74" s="650"/>
      <c r="AH74" s="649"/>
      <c r="AI74" s="649"/>
      <c r="AJ74" s="648"/>
    </row>
    <row r="75" spans="2:36" ht="28.5" thickBot="1" x14ac:dyDescent="0.4">
      <c r="B75" s="1490"/>
      <c r="C75" s="1416" t="s">
        <v>189</v>
      </c>
      <c r="D75" s="1417"/>
      <c r="E75" s="1417"/>
      <c r="F75" s="647"/>
      <c r="G75" s="647"/>
      <c r="H75" s="1484"/>
      <c r="I75" s="1485"/>
      <c r="J75" s="1411" t="s">
        <v>77</v>
      </c>
      <c r="K75" s="1412"/>
      <c r="L75" s="1412"/>
      <c r="M75" s="1412"/>
      <c r="N75" s="1412"/>
      <c r="O75" s="1412"/>
      <c r="P75" s="1412"/>
      <c r="Q75" s="1412"/>
      <c r="R75" s="1412"/>
      <c r="S75" s="1413"/>
      <c r="T75" s="1414"/>
      <c r="U75" s="644"/>
      <c r="V75" s="643"/>
      <c r="W75" s="643"/>
      <c r="X75" s="645">
        <v>2</v>
      </c>
      <c r="Y75" s="646"/>
      <c r="Z75" s="643"/>
      <c r="AA75" s="643"/>
      <c r="AB75" s="645"/>
      <c r="AC75" s="644">
        <f>COUNTIF(AB25:AB30,"=1")+COUNTIF(AB32:AB37,"=1")+COUNTIF(AB39:AB40,"=1")+COUNTIF(AB45:AB64,"=1")</f>
        <v>2</v>
      </c>
      <c r="AD75" s="643"/>
      <c r="AE75" s="643"/>
      <c r="AF75" s="642"/>
      <c r="AG75" s="641"/>
      <c r="AH75" s="640"/>
      <c r="AI75" s="640"/>
      <c r="AJ75" s="639"/>
    </row>
    <row r="76" spans="2:36" ht="26.25" x14ac:dyDescent="0.35">
      <c r="B76" s="1390"/>
      <c r="C76" s="1391"/>
      <c r="D76" s="1391"/>
      <c r="E76" s="1391"/>
      <c r="F76" s="1391"/>
      <c r="G76" s="1391"/>
      <c r="H76" s="1415"/>
      <c r="I76" s="1415"/>
      <c r="J76" s="1415"/>
      <c r="K76" s="1415"/>
      <c r="L76" s="1415"/>
      <c r="M76" s="1415"/>
      <c r="N76" s="1415"/>
      <c r="O76" s="1415"/>
      <c r="P76" s="1415"/>
      <c r="Q76" s="1415"/>
      <c r="R76" s="1415"/>
      <c r="S76" s="1415"/>
      <c r="T76" s="1415"/>
      <c r="U76" s="1415"/>
      <c r="V76" s="1415"/>
      <c r="W76" s="1415"/>
      <c r="X76" s="1415"/>
      <c r="Y76" s="1415"/>
      <c r="Z76" s="1415"/>
      <c r="AA76" s="1415"/>
      <c r="AB76" s="1415"/>
      <c r="AC76" s="1415"/>
      <c r="AD76" s="1415"/>
    </row>
    <row r="77" spans="2:36" ht="48" customHeight="1" x14ac:dyDescent="0.35">
      <c r="B77" s="634"/>
      <c r="C77" s="634"/>
      <c r="D77" s="613"/>
      <c r="E77" s="638"/>
      <c r="F77" s="638"/>
      <c r="G77" s="638"/>
      <c r="H77" s="625"/>
      <c r="I77" s="625"/>
      <c r="J77" s="625"/>
      <c r="K77" s="625"/>
      <c r="L77" s="1431" t="s">
        <v>279</v>
      </c>
      <c r="M77" s="1432"/>
      <c r="N77" s="1432"/>
      <c r="O77" s="1432"/>
      <c r="P77" s="1432"/>
      <c r="Q77" s="1432"/>
      <c r="R77" s="1432"/>
      <c r="S77" s="1432"/>
      <c r="T77" s="1432"/>
      <c r="U77" s="1432"/>
      <c r="V77" s="1432"/>
      <c r="W77" s="1432"/>
      <c r="X77" s="1432"/>
      <c r="Y77" s="1432"/>
      <c r="Z77" s="1432"/>
      <c r="AA77" s="1432"/>
      <c r="AB77" s="1432"/>
      <c r="AC77" s="1432"/>
      <c r="AD77" s="1432"/>
      <c r="AE77" s="1432"/>
      <c r="AF77" s="1432"/>
      <c r="AG77" s="1432"/>
      <c r="AH77" s="1432"/>
      <c r="AI77" s="1432"/>
      <c r="AJ77" s="625"/>
    </row>
    <row r="78" spans="2:36" ht="48" customHeight="1" x14ac:dyDescent="0.35">
      <c r="B78" s="634"/>
      <c r="C78" s="634"/>
      <c r="D78" s="613"/>
      <c r="E78" s="638"/>
      <c r="F78" s="638"/>
      <c r="G78" s="638"/>
      <c r="H78" s="625"/>
      <c r="I78" s="625"/>
      <c r="J78" s="625"/>
      <c r="K78" s="625"/>
      <c r="L78" s="637"/>
      <c r="M78" s="625"/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5"/>
      <c r="Y78" s="625"/>
      <c r="Z78" s="625"/>
      <c r="AA78" s="625"/>
      <c r="AB78" s="625"/>
      <c r="AC78" s="625"/>
      <c r="AD78" s="625"/>
      <c r="AE78" s="625"/>
      <c r="AF78" s="625"/>
      <c r="AG78" s="625"/>
      <c r="AH78" s="625"/>
      <c r="AI78" s="625"/>
      <c r="AJ78" s="625"/>
    </row>
    <row r="79" spans="2:36" ht="39" customHeight="1" x14ac:dyDescent="0.4">
      <c r="C79" s="632" t="s">
        <v>195</v>
      </c>
      <c r="D79" s="633"/>
      <c r="E79" s="632"/>
      <c r="F79" s="636" t="s">
        <v>110</v>
      </c>
      <c r="G79" s="613"/>
      <c r="H79" s="635"/>
      <c r="I79" s="635"/>
      <c r="J79" s="625"/>
      <c r="K79" s="619"/>
      <c r="L79" s="613"/>
      <c r="M79" s="1428" t="s">
        <v>194</v>
      </c>
      <c r="N79" s="1428"/>
      <c r="O79" s="1428"/>
      <c r="P79" s="1428"/>
      <c r="Q79" s="1428"/>
      <c r="R79" s="1428"/>
      <c r="S79" s="1428"/>
      <c r="T79" s="1428"/>
      <c r="U79" s="1428"/>
      <c r="V79" s="1428"/>
      <c r="W79" s="622"/>
      <c r="X79" s="622"/>
      <c r="Y79" s="621"/>
      <c r="AA79" s="619"/>
      <c r="AB79" s="632" t="s">
        <v>193</v>
      </c>
      <c r="AC79" s="620"/>
      <c r="AD79" s="619"/>
      <c r="AE79" s="619"/>
      <c r="AF79" s="619"/>
    </row>
    <row r="80" spans="2:36" ht="29.25" customHeight="1" x14ac:dyDescent="0.4">
      <c r="B80" s="634"/>
      <c r="C80" s="632" t="s">
        <v>192</v>
      </c>
      <c r="D80" s="633"/>
      <c r="E80" s="632"/>
      <c r="F80" s="632"/>
      <c r="G80" s="621"/>
      <c r="H80" s="619"/>
      <c r="I80" s="619"/>
      <c r="J80" s="619"/>
      <c r="K80" s="619"/>
      <c r="L80" s="613"/>
      <c r="M80" s="631"/>
      <c r="N80" s="631"/>
      <c r="O80" s="626"/>
      <c r="P80" s="626"/>
      <c r="Q80" s="626"/>
      <c r="R80" s="626"/>
      <c r="S80" s="626"/>
      <c r="T80" s="626"/>
      <c r="U80" s="626"/>
      <c r="V80" s="626"/>
      <c r="X80" s="630"/>
      <c r="Z80" s="629"/>
      <c r="AB80" s="619"/>
      <c r="AC80" s="619"/>
      <c r="AD80" s="619"/>
      <c r="AE80" s="619"/>
      <c r="AF80" s="619"/>
    </row>
    <row r="81" spans="4:32" ht="24.95" customHeight="1" x14ac:dyDescent="0.4">
      <c r="D81" s="628"/>
      <c r="E81" s="624"/>
      <c r="F81" s="623"/>
      <c r="G81" s="627"/>
      <c r="H81" s="619"/>
      <c r="I81" s="619"/>
      <c r="J81" s="620"/>
      <c r="K81" s="619"/>
      <c r="L81" s="613"/>
      <c r="M81" s="625"/>
      <c r="N81" s="625"/>
      <c r="O81" s="625"/>
      <c r="P81" s="625"/>
      <c r="Q81" s="625"/>
      <c r="R81" s="626"/>
      <c r="S81" s="625"/>
      <c r="T81" s="624"/>
      <c r="U81" s="623"/>
      <c r="V81" s="623"/>
      <c r="W81" s="622"/>
      <c r="X81" s="622"/>
      <c r="Y81" s="621"/>
      <c r="Z81" s="619"/>
      <c r="AA81" s="619"/>
      <c r="AB81" s="619"/>
      <c r="AC81" s="620"/>
      <c r="AD81" s="619"/>
      <c r="AE81" s="619"/>
      <c r="AF81" s="619"/>
    </row>
  </sheetData>
  <mergeCells count="153">
    <mergeCell ref="F50:I50"/>
    <mergeCell ref="F58:I58"/>
    <mergeCell ref="C39:E39"/>
    <mergeCell ref="F39:I39"/>
    <mergeCell ref="C40:E40"/>
    <mergeCell ref="F47:I47"/>
    <mergeCell ref="C45:E45"/>
    <mergeCell ref="B43:AJ43"/>
    <mergeCell ref="F48:I48"/>
    <mergeCell ref="F46:I46"/>
    <mergeCell ref="C46:D46"/>
    <mergeCell ref="F45:I45"/>
    <mergeCell ref="B44:AJ44"/>
    <mergeCell ref="B2:AF2"/>
    <mergeCell ref="B4:AF4"/>
    <mergeCell ref="F5:O5"/>
    <mergeCell ref="C6:D6"/>
    <mergeCell ref="G6:L6"/>
    <mergeCell ref="AF6:AJ6"/>
    <mergeCell ref="AD20:AF20"/>
    <mergeCell ref="L18:L21"/>
    <mergeCell ref="C26:E26"/>
    <mergeCell ref="AA18:AA21"/>
    <mergeCell ref="AB18:AB21"/>
    <mergeCell ref="C10:E10"/>
    <mergeCell ref="F10:G10"/>
    <mergeCell ref="AE10:AJ11"/>
    <mergeCell ref="F11:G11"/>
    <mergeCell ref="T15:T21"/>
    <mergeCell ref="O19:P20"/>
    <mergeCell ref="AH20:AJ20"/>
    <mergeCell ref="J9:U9"/>
    <mergeCell ref="J10:U10"/>
    <mergeCell ref="J11:U11"/>
    <mergeCell ref="J12:U12"/>
    <mergeCell ref="Z18:Z21"/>
    <mergeCell ref="AC15:AJ15"/>
    <mergeCell ref="B15:B21"/>
    <mergeCell ref="C34:E34"/>
    <mergeCell ref="B42:I42"/>
    <mergeCell ref="F36:I36"/>
    <mergeCell ref="C37:E37"/>
    <mergeCell ref="F37:I37"/>
    <mergeCell ref="F34:I34"/>
    <mergeCell ref="C25:E25"/>
    <mergeCell ref="C32:E32"/>
    <mergeCell ref="F40:I40"/>
    <mergeCell ref="F28:I28"/>
    <mergeCell ref="F22:I22"/>
    <mergeCell ref="C28:E28"/>
    <mergeCell ref="B24:AJ24"/>
    <mergeCell ref="C22:E22"/>
    <mergeCell ref="F32:I32"/>
    <mergeCell ref="B38:AJ38"/>
    <mergeCell ref="C33:E33"/>
    <mergeCell ref="F33:I33"/>
    <mergeCell ref="F26:I26"/>
    <mergeCell ref="C30:I30"/>
    <mergeCell ref="F25:I25"/>
    <mergeCell ref="C31:AJ31"/>
    <mergeCell ref="B41:I41"/>
    <mergeCell ref="C7:E7"/>
    <mergeCell ref="F7:G7"/>
    <mergeCell ref="AF7:AI7"/>
    <mergeCell ref="J18:J21"/>
    <mergeCell ref="C27:E27"/>
    <mergeCell ref="F27:I27"/>
    <mergeCell ref="M18:S18"/>
    <mergeCell ref="K18:K21"/>
    <mergeCell ref="F15:I21"/>
    <mergeCell ref="F8:H8"/>
    <mergeCell ref="F9:H9"/>
    <mergeCell ref="N8:T8"/>
    <mergeCell ref="AG8:AI8"/>
    <mergeCell ref="AC18:AF18"/>
    <mergeCell ref="AC17:AJ17"/>
    <mergeCell ref="W18:W21"/>
    <mergeCell ref="AC19:AF19"/>
    <mergeCell ref="AC20:AC21"/>
    <mergeCell ref="AG18:AJ18"/>
    <mergeCell ref="AG20:AG21"/>
    <mergeCell ref="D71:E71"/>
    <mergeCell ref="B68:B75"/>
    <mergeCell ref="C29:E29"/>
    <mergeCell ref="F29:I29"/>
    <mergeCell ref="C62:D62"/>
    <mergeCell ref="C64:D64"/>
    <mergeCell ref="C63:D63"/>
    <mergeCell ref="C56:D56"/>
    <mergeCell ref="F61:I61"/>
    <mergeCell ref="F62:I62"/>
    <mergeCell ref="F54:I54"/>
    <mergeCell ref="F55:I55"/>
    <mergeCell ref="F56:I56"/>
    <mergeCell ref="F64:I64"/>
    <mergeCell ref="F63:I63"/>
    <mergeCell ref="C60:D60"/>
    <mergeCell ref="F57:I57"/>
    <mergeCell ref="F51:I51"/>
    <mergeCell ref="F52:I52"/>
    <mergeCell ref="F53:I53"/>
    <mergeCell ref="C51:D51"/>
    <mergeCell ref="C52:D52"/>
    <mergeCell ref="C54:D54"/>
    <mergeCell ref="C58:D58"/>
    <mergeCell ref="M79:V79"/>
    <mergeCell ref="C59:D59"/>
    <mergeCell ref="L77:AI77"/>
    <mergeCell ref="U18:U21"/>
    <mergeCell ref="J15:K17"/>
    <mergeCell ref="C15:E21"/>
    <mergeCell ref="V18:V21"/>
    <mergeCell ref="L15:S17"/>
    <mergeCell ref="AC16:AJ16"/>
    <mergeCell ref="U15:AB17"/>
    <mergeCell ref="X18:X21"/>
    <mergeCell ref="C74:D74"/>
    <mergeCell ref="J68:T68"/>
    <mergeCell ref="J69:T69"/>
    <mergeCell ref="J70:T70"/>
    <mergeCell ref="C47:D47"/>
    <mergeCell ref="C48:D48"/>
    <mergeCell ref="C55:D55"/>
    <mergeCell ref="D69:E69"/>
    <mergeCell ref="D70:E70"/>
    <mergeCell ref="AG19:AJ19"/>
    <mergeCell ref="Y18:Y21"/>
    <mergeCell ref="B67:I67"/>
    <mergeCell ref="J71:T71"/>
    <mergeCell ref="B76:G76"/>
    <mergeCell ref="S19:S21"/>
    <mergeCell ref="Q19:R20"/>
    <mergeCell ref="J73:T73"/>
    <mergeCell ref="C35:E35"/>
    <mergeCell ref="F35:I35"/>
    <mergeCell ref="M19:N20"/>
    <mergeCell ref="C36:E36"/>
    <mergeCell ref="J72:T72"/>
    <mergeCell ref="B23:AJ23"/>
    <mergeCell ref="J75:T75"/>
    <mergeCell ref="J74:T74"/>
    <mergeCell ref="H76:AD76"/>
    <mergeCell ref="C75:E75"/>
    <mergeCell ref="C73:D73"/>
    <mergeCell ref="B66:I66"/>
    <mergeCell ref="B65:I65"/>
    <mergeCell ref="C50:D50"/>
    <mergeCell ref="F49:I49"/>
    <mergeCell ref="F59:I59"/>
    <mergeCell ref="F60:I60"/>
    <mergeCell ref="H68:I75"/>
    <mergeCell ref="D68:E68"/>
    <mergeCell ref="C72:D72"/>
  </mergeCells>
  <pageMargins left="0.98425196850393704" right="0.15748031496062992" top="0.19685039370078741" bottom="0" header="0" footer="0"/>
  <pageSetup paperSize="9" scale="29" fitToHeight="3" orientation="landscape" horizontalDpi="300" verticalDpi="300" r:id="rId1"/>
  <headerFooter alignWithMargins="0"/>
  <rowBreaks count="2" manualBreakCount="2">
    <brk id="31" max="16383" man="1"/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9"/>
  <sheetViews>
    <sheetView view="pageBreakPreview" topLeftCell="A40" zoomScale="25" zoomScaleNormal="30" zoomScaleSheetLayoutView="25" workbookViewId="0">
      <selection activeCell="B45" sqref="B45:BE45"/>
    </sheetView>
  </sheetViews>
  <sheetFormatPr defaultColWidth="10.140625" defaultRowHeight="12.75" x14ac:dyDescent="0.2"/>
  <cols>
    <col min="1" max="1" width="32.7109375" style="883" customWidth="1"/>
    <col min="2" max="2" width="9.7109375" style="883" customWidth="1"/>
    <col min="3" max="19" width="6.28515625" style="883" hidden="1" customWidth="1"/>
    <col min="20" max="20" width="42.140625" style="883" customWidth="1"/>
    <col min="21" max="21" width="58.7109375" style="890" customWidth="1"/>
    <col min="22" max="22" width="28.85546875" style="889" customWidth="1"/>
    <col min="23" max="23" width="12.7109375" style="888" customWidth="1"/>
    <col min="24" max="24" width="25.7109375" style="887" customWidth="1"/>
    <col min="25" max="25" width="12.7109375" style="887" customWidth="1"/>
    <col min="26" max="26" width="16.7109375" style="887" customWidth="1"/>
    <col min="27" max="27" width="14.7109375" style="887" customWidth="1"/>
    <col min="28" max="28" width="14.42578125" style="887" customWidth="1"/>
    <col min="29" max="29" width="12.7109375" style="887" customWidth="1"/>
    <col min="30" max="31" width="12.7109375" style="885" customWidth="1"/>
    <col min="32" max="32" width="19" style="885" customWidth="1"/>
    <col min="33" max="33" width="16.5703125" style="885" customWidth="1"/>
    <col min="34" max="34" width="15.5703125" style="885" customWidth="1"/>
    <col min="35" max="35" width="12.42578125" style="885" customWidth="1"/>
    <col min="36" max="36" width="14" style="885" customWidth="1"/>
    <col min="37" max="37" width="18.85546875" style="885" customWidth="1"/>
    <col min="38" max="38" width="15.28515625" style="885" customWidth="1"/>
    <col min="39" max="39" width="13.5703125" style="885" customWidth="1"/>
    <col min="40" max="40" width="17" style="886" customWidth="1"/>
    <col min="41" max="41" width="21.140625" style="885" customWidth="1"/>
    <col min="42" max="43" width="10.7109375" style="883" customWidth="1"/>
    <col min="44" max="44" width="13.5703125" style="883" customWidth="1"/>
    <col min="45" max="53" width="10.7109375" style="883" customWidth="1"/>
    <col min="54" max="54" width="14.140625" style="884" customWidth="1"/>
    <col min="55" max="57" width="10.7109375" style="884" customWidth="1"/>
    <col min="58" max="16384" width="10.140625" style="883"/>
  </cols>
  <sheetData>
    <row r="1" spans="1:88" ht="52.5" customHeight="1" x14ac:dyDescent="0.2"/>
    <row r="2" spans="1:88" s="1241" customFormat="1" ht="45.6" customHeight="1" x14ac:dyDescent="0.5">
      <c r="B2" s="1848" t="s">
        <v>233</v>
      </c>
      <c r="C2" s="1848"/>
      <c r="D2" s="1848"/>
      <c r="E2" s="1848"/>
      <c r="F2" s="1848"/>
      <c r="G2" s="1848"/>
      <c r="H2" s="1848"/>
      <c r="I2" s="1848"/>
      <c r="J2" s="1848"/>
      <c r="K2" s="1848"/>
      <c r="L2" s="1848"/>
      <c r="M2" s="1848"/>
      <c r="N2" s="1848"/>
      <c r="O2" s="1848"/>
      <c r="P2" s="1848"/>
      <c r="Q2" s="1848"/>
      <c r="R2" s="1848"/>
      <c r="S2" s="1848"/>
      <c r="T2" s="1848"/>
      <c r="U2" s="1848"/>
      <c r="V2" s="1848"/>
      <c r="W2" s="1848"/>
      <c r="X2" s="1848"/>
      <c r="Y2" s="1848"/>
      <c r="Z2" s="1848"/>
      <c r="AA2" s="1848"/>
      <c r="AB2" s="1848"/>
      <c r="AC2" s="1848"/>
      <c r="AD2" s="1848"/>
      <c r="AE2" s="1848"/>
      <c r="AF2" s="1848"/>
      <c r="AG2" s="1848"/>
      <c r="AH2" s="1848"/>
      <c r="AI2" s="1848"/>
      <c r="AJ2" s="1848"/>
      <c r="AK2" s="1848"/>
      <c r="AL2" s="1848"/>
      <c r="AM2" s="1848"/>
      <c r="AN2" s="1848"/>
      <c r="AO2" s="1848"/>
      <c r="AP2" s="1848"/>
      <c r="AQ2" s="1848"/>
      <c r="AR2" s="1848"/>
      <c r="AS2" s="1848"/>
      <c r="AT2" s="1848"/>
      <c r="AU2" s="1848"/>
      <c r="AV2" s="1848"/>
      <c r="AW2" s="1848"/>
      <c r="AX2" s="1848"/>
      <c r="AY2" s="1848"/>
      <c r="AZ2" s="1848"/>
      <c r="BA2" s="1848"/>
      <c r="BB2" s="1242"/>
      <c r="BC2" s="1242"/>
      <c r="BD2" s="1242"/>
      <c r="BE2" s="1242"/>
      <c r="BG2" s="883"/>
      <c r="BH2" s="883"/>
      <c r="BI2" s="883"/>
      <c r="BJ2" s="883"/>
      <c r="BK2" s="883"/>
      <c r="BL2" s="883"/>
      <c r="BM2" s="883"/>
      <c r="BN2" s="883"/>
      <c r="BO2" s="883"/>
      <c r="BP2" s="883"/>
      <c r="BQ2" s="883"/>
      <c r="BR2" s="883"/>
      <c r="BS2" s="883"/>
      <c r="BT2" s="883"/>
      <c r="BU2" s="883"/>
      <c r="BV2" s="883"/>
      <c r="BW2" s="883"/>
      <c r="BX2" s="883"/>
      <c r="BY2" s="883"/>
      <c r="BZ2" s="883"/>
      <c r="CA2" s="883"/>
      <c r="CB2" s="883"/>
      <c r="CC2" s="883"/>
      <c r="CD2" s="883"/>
      <c r="CE2" s="883"/>
      <c r="CF2" s="883"/>
      <c r="CG2" s="883"/>
      <c r="CH2" s="883"/>
      <c r="CI2" s="883"/>
      <c r="CJ2" s="883"/>
    </row>
    <row r="3" spans="1:88" ht="56.25" customHeight="1" x14ac:dyDescent="0.2"/>
    <row r="4" spans="1:88" ht="48" customHeight="1" x14ac:dyDescent="0.2">
      <c r="B4" s="1849" t="s">
        <v>114</v>
      </c>
      <c r="C4" s="1849"/>
      <c r="D4" s="1849"/>
      <c r="E4" s="1849"/>
      <c r="F4" s="1849"/>
      <c r="G4" s="1849"/>
      <c r="H4" s="1849"/>
      <c r="I4" s="1849"/>
      <c r="J4" s="1849"/>
      <c r="K4" s="1849"/>
      <c r="L4" s="1849"/>
      <c r="M4" s="1849"/>
      <c r="N4" s="1849"/>
      <c r="O4" s="1849"/>
      <c r="P4" s="1849"/>
      <c r="Q4" s="1849"/>
      <c r="R4" s="1849"/>
      <c r="S4" s="1849"/>
      <c r="T4" s="1849"/>
      <c r="U4" s="1849"/>
      <c r="V4" s="1849"/>
      <c r="W4" s="1849"/>
      <c r="X4" s="1849"/>
      <c r="Y4" s="1849"/>
      <c r="Z4" s="1849"/>
      <c r="AA4" s="1849"/>
      <c r="AB4" s="1849"/>
      <c r="AC4" s="1849"/>
      <c r="AD4" s="1849"/>
      <c r="AE4" s="1849"/>
      <c r="AF4" s="1849"/>
      <c r="AG4" s="1849"/>
      <c r="AH4" s="1849"/>
      <c r="AI4" s="1849"/>
      <c r="AJ4" s="1849"/>
      <c r="AK4" s="1849"/>
      <c r="AL4" s="1849"/>
      <c r="AM4" s="1849"/>
      <c r="AN4" s="1849"/>
      <c r="AO4" s="1849"/>
      <c r="AP4" s="1849"/>
      <c r="AQ4" s="1849"/>
      <c r="AR4" s="1849"/>
      <c r="AS4" s="1849"/>
      <c r="AT4" s="1849"/>
      <c r="AU4" s="1849"/>
      <c r="AV4" s="1849"/>
      <c r="AW4" s="1849"/>
      <c r="AX4" s="1849"/>
      <c r="AY4" s="1849"/>
      <c r="AZ4" s="1849"/>
      <c r="BA4" s="1849"/>
    </row>
    <row r="5" spans="1:88" ht="53.25" customHeight="1" x14ac:dyDescent="0.7">
      <c r="B5" s="1240"/>
      <c r="C5" s="1240"/>
      <c r="D5" s="1240"/>
      <c r="E5" s="1240"/>
      <c r="F5" s="1240"/>
      <c r="G5" s="1240"/>
      <c r="H5" s="1240"/>
      <c r="I5" s="1240"/>
      <c r="J5" s="1240"/>
      <c r="K5" s="1240"/>
      <c r="L5" s="1240"/>
      <c r="M5" s="1240"/>
      <c r="N5" s="1240"/>
      <c r="O5" s="1240"/>
      <c r="P5" s="1240"/>
      <c r="Q5" s="1240"/>
      <c r="R5" s="1240"/>
      <c r="S5" s="1240"/>
      <c r="T5" s="1240"/>
      <c r="U5" s="1237"/>
      <c r="V5" s="1237"/>
      <c r="W5" s="1851" t="s">
        <v>277</v>
      </c>
      <c r="X5" s="1851"/>
      <c r="Y5" s="1851"/>
      <c r="Z5" s="1851"/>
      <c r="AA5" s="1851"/>
      <c r="AB5" s="1851"/>
      <c r="AC5" s="1851"/>
      <c r="AD5" s="1851"/>
      <c r="AE5" s="1851"/>
      <c r="AF5" s="1851"/>
      <c r="AG5" s="1851"/>
      <c r="AH5" s="1851"/>
      <c r="AI5" s="1851"/>
      <c r="AJ5" s="1851"/>
      <c r="AK5" s="1239"/>
      <c r="AL5" s="1239"/>
      <c r="AM5" s="1239"/>
      <c r="AN5" s="1238"/>
      <c r="AO5" s="1237"/>
      <c r="AP5" s="1237"/>
      <c r="AQ5" s="1237"/>
      <c r="AR5" s="1237"/>
      <c r="AS5" s="1237"/>
      <c r="AT5" s="1237"/>
      <c r="AU5" s="1237"/>
      <c r="AV5" s="1237"/>
      <c r="AW5" s="1237"/>
      <c r="AX5" s="1237"/>
      <c r="AY5" s="1237"/>
      <c r="AZ5" s="1237"/>
      <c r="BA5" s="1237"/>
    </row>
    <row r="6" spans="1:88" ht="99" customHeight="1" x14ac:dyDescent="0.5">
      <c r="T6" s="1850" t="s">
        <v>231</v>
      </c>
      <c r="U6" s="1850"/>
      <c r="V6" s="1236"/>
      <c r="W6" s="1235"/>
      <c r="X6" s="1852"/>
      <c r="Y6" s="1852"/>
      <c r="Z6" s="1852"/>
      <c r="AA6" s="1852"/>
      <c r="AB6" s="1852"/>
      <c r="AC6" s="1852"/>
      <c r="AD6" s="1852"/>
      <c r="AE6" s="1852"/>
      <c r="AF6" s="1852"/>
      <c r="AG6" s="1852"/>
      <c r="AH6" s="1232"/>
      <c r="AI6" s="1232"/>
      <c r="AJ6" s="1232"/>
      <c r="AK6" s="1232"/>
      <c r="AL6" s="1232"/>
      <c r="AM6" s="1232"/>
      <c r="AN6" s="1234"/>
      <c r="AO6" s="1232"/>
      <c r="AP6" s="1232"/>
      <c r="AQ6" s="1233"/>
      <c r="AR6" s="1226"/>
      <c r="AS6" s="1232"/>
      <c r="AT6" s="1231" t="s">
        <v>230</v>
      </c>
      <c r="AV6" s="1215"/>
      <c r="AW6" s="1215"/>
      <c r="AX6" s="1215"/>
      <c r="AY6" s="1215"/>
      <c r="AZ6" s="1854" t="s">
        <v>7</v>
      </c>
      <c r="BA6" s="1855"/>
      <c r="BB6" s="1855"/>
      <c r="BC6" s="1855"/>
      <c r="BD6" s="1855"/>
      <c r="BE6" s="883"/>
    </row>
    <row r="7" spans="1:88" ht="108" customHeight="1" x14ac:dyDescent="0.8">
      <c r="B7" s="1865" t="s">
        <v>276</v>
      </c>
      <c r="C7" s="1865"/>
      <c r="D7" s="1865"/>
      <c r="E7" s="1865"/>
      <c r="F7" s="1865"/>
      <c r="G7" s="1865"/>
      <c r="H7" s="1865"/>
      <c r="I7" s="1865"/>
      <c r="J7" s="1865"/>
      <c r="K7" s="1865"/>
      <c r="L7" s="1865"/>
      <c r="M7" s="1865"/>
      <c r="N7" s="1865"/>
      <c r="O7" s="1865"/>
      <c r="P7" s="1865"/>
      <c r="Q7" s="1865"/>
      <c r="R7" s="1865"/>
      <c r="S7" s="1865"/>
      <c r="T7" s="1865"/>
      <c r="U7" s="1865"/>
      <c r="V7" s="1865"/>
      <c r="W7" s="1617" t="s">
        <v>275</v>
      </c>
      <c r="X7" s="1617"/>
      <c r="Y7" s="1617"/>
      <c r="Z7" s="1617"/>
      <c r="AA7" s="1617"/>
      <c r="AB7" s="1617"/>
      <c r="AC7" s="1210" t="s">
        <v>9</v>
      </c>
      <c r="AD7" s="1230" t="s">
        <v>10</v>
      </c>
      <c r="AE7" s="1228"/>
      <c r="AF7" s="1228"/>
      <c r="AG7" s="1228"/>
      <c r="AH7" s="1228"/>
      <c r="AI7" s="1228"/>
      <c r="AJ7" s="1228"/>
      <c r="AK7" s="1228"/>
      <c r="AL7" s="1228"/>
      <c r="AM7" s="1228"/>
      <c r="AN7" s="1229"/>
      <c r="AO7" s="1228"/>
      <c r="AP7" s="1228"/>
      <c r="AQ7" s="1204"/>
      <c r="AR7" s="1226"/>
      <c r="AS7" s="1217"/>
      <c r="AT7" s="1216" t="s">
        <v>11</v>
      </c>
      <c r="AV7" s="1215"/>
      <c r="AW7" s="1215"/>
      <c r="AX7" s="1215"/>
      <c r="AY7" s="1215"/>
      <c r="AZ7" s="1853" t="s">
        <v>227</v>
      </c>
      <c r="BA7" s="1853"/>
      <c r="BB7" s="1853"/>
      <c r="BC7" s="1853"/>
      <c r="BD7" s="1223"/>
      <c r="BE7" s="883"/>
    </row>
    <row r="8" spans="1:88" ht="70.5" customHeight="1" x14ac:dyDescent="0.5">
      <c r="W8" s="1617"/>
      <c r="X8" s="1617"/>
      <c r="Y8" s="1617"/>
      <c r="Z8" s="1617"/>
      <c r="AA8" s="1617"/>
      <c r="AB8" s="1617"/>
      <c r="AC8" s="1210" t="s">
        <v>9</v>
      </c>
      <c r="AD8" s="1227"/>
      <c r="AE8" s="1227"/>
      <c r="AF8" s="1227"/>
      <c r="AI8" s="1788" t="s">
        <v>226</v>
      </c>
      <c r="AJ8" s="1788"/>
      <c r="AK8" s="1788"/>
      <c r="AL8" s="1788"/>
      <c r="AM8" s="1788"/>
      <c r="AN8" s="1788"/>
      <c r="AO8" s="1788"/>
      <c r="AP8" s="1227"/>
      <c r="AQ8" s="1225"/>
      <c r="AR8" s="1225"/>
      <c r="AS8" s="1225"/>
      <c r="AT8" s="1226" t="s">
        <v>225</v>
      </c>
      <c r="AU8" s="1225"/>
      <c r="AV8" s="1215"/>
      <c r="AW8" s="1215"/>
      <c r="AX8" s="1215"/>
      <c r="AY8" s="1215"/>
      <c r="AZ8" s="1224"/>
      <c r="BA8" s="1771" t="s">
        <v>224</v>
      </c>
      <c r="BB8" s="1771"/>
      <c r="BC8" s="1771"/>
      <c r="BD8" s="1223"/>
      <c r="BE8" s="883">
        <v>1.1000000000000001</v>
      </c>
    </row>
    <row r="9" spans="1:88" ht="124.5" customHeight="1" x14ac:dyDescent="0.8">
      <c r="A9" s="1789" t="s">
        <v>274</v>
      </c>
      <c r="B9" s="1789"/>
      <c r="C9" s="1789"/>
      <c r="D9" s="1789"/>
      <c r="E9" s="1789"/>
      <c r="F9" s="1789"/>
      <c r="G9" s="1789"/>
      <c r="H9" s="1789"/>
      <c r="I9" s="1789"/>
      <c r="J9" s="1789"/>
      <c r="K9" s="1789"/>
      <c r="L9" s="1789"/>
      <c r="M9" s="1789"/>
      <c r="N9" s="1789"/>
      <c r="O9" s="1789"/>
      <c r="P9" s="1789"/>
      <c r="Q9" s="1789"/>
      <c r="R9" s="1789"/>
      <c r="S9" s="1789"/>
      <c r="T9" s="1789"/>
      <c r="U9" s="1789"/>
      <c r="V9" s="1789"/>
      <c r="W9" s="1619" t="s">
        <v>222</v>
      </c>
      <c r="X9" s="1619" t="s">
        <v>222</v>
      </c>
      <c r="Y9" s="1619"/>
      <c r="Z9" s="1619"/>
      <c r="AA9" s="1619"/>
      <c r="AB9" s="1619"/>
      <c r="AC9" s="1222"/>
      <c r="AD9" s="1618" t="s">
        <v>18</v>
      </c>
      <c r="AE9" s="1618"/>
      <c r="AF9" s="1618"/>
      <c r="AG9" s="1618"/>
      <c r="AH9" s="1618"/>
      <c r="AI9" s="1618"/>
      <c r="AJ9" s="1618"/>
      <c r="AK9" s="1618"/>
      <c r="AL9" s="1618"/>
      <c r="AM9" s="1618"/>
      <c r="AN9" s="1618"/>
      <c r="AO9" s="1618"/>
      <c r="AP9" s="1618"/>
      <c r="AV9" s="1215"/>
      <c r="AW9" s="1215"/>
      <c r="AX9" s="1215"/>
      <c r="AY9" s="1215"/>
      <c r="AZ9" s="1215"/>
      <c r="BA9" s="1221"/>
      <c r="BB9" s="1221"/>
      <c r="BC9" s="1221"/>
      <c r="BD9" s="1220"/>
      <c r="BE9" s="883"/>
    </row>
    <row r="10" spans="1:88" ht="57" customHeight="1" x14ac:dyDescent="0.8">
      <c r="T10" s="1866" t="s">
        <v>273</v>
      </c>
      <c r="U10" s="1866"/>
      <c r="V10" s="1866"/>
      <c r="W10" s="1867" t="s">
        <v>21</v>
      </c>
      <c r="X10" s="1867"/>
      <c r="Y10" s="1867"/>
      <c r="Z10" s="1867"/>
      <c r="AA10" s="1867"/>
      <c r="AB10" s="1867"/>
      <c r="AC10" s="1210" t="s">
        <v>9</v>
      </c>
      <c r="AD10" s="1800" t="s">
        <v>220</v>
      </c>
      <c r="AE10" s="1800"/>
      <c r="AF10" s="1800"/>
      <c r="AG10" s="1207"/>
      <c r="AH10" s="1207"/>
      <c r="AI10" s="1207"/>
      <c r="AJ10" s="1207"/>
      <c r="AK10" s="1207"/>
      <c r="AL10" s="1207"/>
      <c r="AM10" s="1207"/>
      <c r="AN10" s="1208"/>
      <c r="AO10" s="1207"/>
      <c r="AP10" s="1219"/>
      <c r="AQ10" s="1204"/>
      <c r="AR10" s="1218"/>
      <c r="AS10" s="1217"/>
      <c r="AT10" s="1216" t="s">
        <v>19</v>
      </c>
      <c r="AV10" s="1215"/>
      <c r="AW10" s="1215"/>
      <c r="AX10" s="1215"/>
      <c r="AY10" s="1868" t="s">
        <v>219</v>
      </c>
      <c r="AZ10" s="1869"/>
      <c r="BA10" s="1869"/>
      <c r="BB10" s="1869"/>
      <c r="BC10" s="1869"/>
      <c r="BD10" s="1869"/>
      <c r="BE10" s="1203"/>
      <c r="BF10" s="1203"/>
      <c r="BG10" s="1203"/>
      <c r="BH10" s="1203"/>
      <c r="BI10" s="1203"/>
      <c r="BJ10" s="1203"/>
      <c r="BK10" s="1203"/>
      <c r="BL10" s="1203"/>
      <c r="BM10" s="1203"/>
      <c r="BN10" s="1203"/>
      <c r="BO10" s="1203"/>
      <c r="BP10" s="1203"/>
      <c r="BQ10" s="1203"/>
      <c r="BR10" s="1203"/>
      <c r="BS10" s="1203"/>
      <c r="BT10" s="1203"/>
    </row>
    <row r="11" spans="1:88" ht="72.95" customHeight="1" x14ac:dyDescent="0.75">
      <c r="U11" s="1202"/>
      <c r="V11" s="1202"/>
      <c r="W11" s="1214" t="s">
        <v>23</v>
      </c>
      <c r="X11" s="1214"/>
      <c r="Y11" s="1214"/>
      <c r="Z11" s="1214"/>
      <c r="AA11" s="1213"/>
      <c r="AB11" s="1213"/>
      <c r="AC11" s="1210" t="s">
        <v>9</v>
      </c>
      <c r="AD11" s="1209" t="s">
        <v>218</v>
      </c>
      <c r="AE11" s="1207"/>
      <c r="AF11" s="1207"/>
      <c r="AG11" s="1207"/>
      <c r="AH11" s="1207"/>
      <c r="AI11" s="1207"/>
      <c r="AJ11" s="1207"/>
      <c r="AK11" s="1207"/>
      <c r="AL11" s="1207"/>
      <c r="AM11" s="1207"/>
      <c r="AN11" s="1208"/>
      <c r="AO11" s="1207"/>
      <c r="AP11" s="1207"/>
      <c r="AQ11" s="1204"/>
      <c r="AR11" s="1206"/>
      <c r="AS11" s="1205"/>
      <c r="AT11" s="1205"/>
      <c r="AU11" s="1204"/>
      <c r="AV11" s="1204"/>
      <c r="AW11" s="1204"/>
      <c r="AX11" s="1204"/>
      <c r="AY11" s="1870"/>
      <c r="AZ11" s="1870"/>
      <c r="BA11" s="1870"/>
      <c r="BB11" s="1870"/>
      <c r="BC11" s="1870"/>
      <c r="BD11" s="1870"/>
      <c r="BE11" s="1203"/>
      <c r="BF11" s="1203"/>
      <c r="BG11" s="1203"/>
      <c r="BH11" s="1203"/>
      <c r="BI11" s="1203"/>
      <c r="BJ11" s="1203"/>
      <c r="BK11" s="1203"/>
      <c r="BL11" s="1203"/>
      <c r="BM11" s="1203"/>
      <c r="BN11" s="1203"/>
      <c r="BO11" s="1203"/>
      <c r="BP11" s="1203"/>
      <c r="BQ11" s="1203"/>
      <c r="BR11" s="1203"/>
      <c r="BS11" s="1203"/>
      <c r="BT11" s="1203"/>
    </row>
    <row r="12" spans="1:88" ht="60" customHeight="1" x14ac:dyDescent="0.75">
      <c r="U12" s="1202"/>
      <c r="V12" s="1202"/>
      <c r="W12" s="1212"/>
      <c r="X12" s="1212"/>
      <c r="Y12" s="1212"/>
      <c r="Z12" s="1212"/>
      <c r="AA12" s="1211"/>
      <c r="AB12" s="1211"/>
      <c r="AC12" s="1210"/>
      <c r="AD12" s="1209" t="s">
        <v>25</v>
      </c>
      <c r="AE12" s="1207"/>
      <c r="AF12" s="1207"/>
      <c r="AG12" s="1207"/>
      <c r="AH12" s="1207"/>
      <c r="AI12" s="1207"/>
      <c r="AJ12" s="1207"/>
      <c r="AK12" s="1207"/>
      <c r="AL12" s="1207"/>
      <c r="AM12" s="1207"/>
      <c r="AN12" s="1208"/>
      <c r="AO12" s="1207"/>
      <c r="AP12" s="1207"/>
      <c r="AQ12" s="1204"/>
      <c r="AR12" s="1206"/>
      <c r="AS12" s="1205"/>
      <c r="AT12" s="1205"/>
      <c r="AU12" s="1204"/>
      <c r="AV12" s="1204"/>
      <c r="AW12" s="1204"/>
      <c r="AX12" s="1204"/>
      <c r="AY12" s="1204"/>
      <c r="AZ12" s="1204"/>
      <c r="BA12" s="884"/>
      <c r="BE12" s="1203"/>
      <c r="BF12" s="1203"/>
      <c r="BG12" s="1203"/>
      <c r="BH12" s="1203"/>
      <c r="BI12" s="1203"/>
      <c r="BJ12" s="1203"/>
      <c r="BK12" s="1203"/>
      <c r="BL12" s="1203"/>
      <c r="BM12" s="1203"/>
      <c r="BN12" s="1203"/>
      <c r="BO12" s="1203"/>
      <c r="BP12" s="1203"/>
      <c r="BQ12" s="1203"/>
      <c r="BR12" s="1203"/>
      <c r="BS12" s="1203"/>
      <c r="BT12" s="1203"/>
    </row>
    <row r="13" spans="1:88" ht="43.5" customHeight="1" thickBot="1" x14ac:dyDescent="0.3">
      <c r="U13" s="1202"/>
      <c r="V13" s="1202"/>
      <c r="W13" s="1201"/>
      <c r="AA13" s="1200"/>
      <c r="AB13" s="885"/>
      <c r="AC13" s="885"/>
      <c r="AJ13" s="883"/>
      <c r="AK13" s="883"/>
      <c r="AL13" s="883"/>
      <c r="AM13" s="883"/>
      <c r="AN13" s="884"/>
      <c r="AO13" s="883"/>
    </row>
    <row r="14" spans="1:88" s="1198" customFormat="1" ht="60" customHeight="1" thickBot="1" x14ac:dyDescent="0.25">
      <c r="B14" s="1879" t="s">
        <v>217</v>
      </c>
      <c r="C14" s="1199"/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891" t="s">
        <v>216</v>
      </c>
      <c r="U14" s="1891"/>
      <c r="V14" s="1892"/>
      <c r="W14" s="1812" t="s">
        <v>215</v>
      </c>
      <c r="X14" s="1813"/>
      <c r="Y14" s="1813"/>
      <c r="Z14" s="1813"/>
      <c r="AA14" s="1813"/>
      <c r="AB14" s="1813"/>
      <c r="AC14" s="1813"/>
      <c r="AD14" s="1813"/>
      <c r="AE14" s="1801" t="s">
        <v>272</v>
      </c>
      <c r="AF14" s="1802"/>
      <c r="AG14" s="1798" t="s">
        <v>214</v>
      </c>
      <c r="AH14" s="1798"/>
      <c r="AI14" s="1798"/>
      <c r="AJ14" s="1798"/>
      <c r="AK14" s="1798"/>
      <c r="AL14" s="1798"/>
      <c r="AM14" s="1798"/>
      <c r="AN14" s="1798"/>
      <c r="AO14" s="1818" t="s">
        <v>30</v>
      </c>
      <c r="AP14" s="1774" t="s">
        <v>31</v>
      </c>
      <c r="AQ14" s="1775"/>
      <c r="AR14" s="1775"/>
      <c r="AS14" s="1775"/>
      <c r="AT14" s="1775"/>
      <c r="AU14" s="1775"/>
      <c r="AV14" s="1775"/>
      <c r="AW14" s="1775"/>
      <c r="AX14" s="1897" t="s">
        <v>213</v>
      </c>
      <c r="AY14" s="1898"/>
      <c r="AZ14" s="1898"/>
      <c r="BA14" s="1898"/>
      <c r="BB14" s="1898"/>
      <c r="BC14" s="1898"/>
      <c r="BD14" s="1898"/>
      <c r="BE14" s="1899"/>
      <c r="BG14" s="883"/>
      <c r="BH14" s="883"/>
      <c r="BI14" s="883"/>
      <c r="BJ14" s="883"/>
      <c r="BK14" s="883"/>
      <c r="BL14" s="883"/>
      <c r="BM14" s="883"/>
      <c r="BN14" s="883"/>
      <c r="BO14" s="883"/>
      <c r="BP14" s="883"/>
      <c r="BQ14" s="883"/>
      <c r="BR14" s="883"/>
      <c r="BS14" s="883"/>
      <c r="BT14" s="883"/>
      <c r="BU14" s="883"/>
      <c r="BV14" s="883"/>
      <c r="BW14" s="883"/>
      <c r="BX14" s="883"/>
      <c r="BY14" s="883"/>
      <c r="BZ14" s="883"/>
      <c r="CA14" s="883"/>
      <c r="CB14" s="883"/>
      <c r="CC14" s="883"/>
      <c r="CD14" s="883"/>
      <c r="CE14" s="883"/>
      <c r="CF14" s="883"/>
      <c r="CG14" s="883"/>
      <c r="CH14" s="883"/>
      <c r="CI14" s="883"/>
      <c r="CJ14" s="883"/>
    </row>
    <row r="15" spans="1:88" s="1198" customFormat="1" ht="51" customHeight="1" thickBot="1" x14ac:dyDescent="0.25">
      <c r="B15" s="1880"/>
      <c r="C15" s="1197"/>
      <c r="D15" s="1197"/>
      <c r="E15" s="1197"/>
      <c r="F15" s="1197"/>
      <c r="G15" s="1197"/>
      <c r="H15" s="1197"/>
      <c r="I15" s="1197"/>
      <c r="J15" s="1197"/>
      <c r="K15" s="1197"/>
      <c r="L15" s="1197"/>
      <c r="M15" s="1197"/>
      <c r="N15" s="1197"/>
      <c r="O15" s="1197"/>
      <c r="P15" s="1197"/>
      <c r="Q15" s="1197"/>
      <c r="R15" s="1197"/>
      <c r="S15" s="1197"/>
      <c r="T15" s="1893"/>
      <c r="U15" s="1893"/>
      <c r="V15" s="1894"/>
      <c r="W15" s="1814"/>
      <c r="X15" s="1815"/>
      <c r="Y15" s="1815"/>
      <c r="Z15" s="1815"/>
      <c r="AA15" s="1815"/>
      <c r="AB15" s="1815"/>
      <c r="AC15" s="1815"/>
      <c r="AD15" s="1815"/>
      <c r="AE15" s="1803"/>
      <c r="AF15" s="1804"/>
      <c r="AG15" s="1729"/>
      <c r="AH15" s="1729"/>
      <c r="AI15" s="1729"/>
      <c r="AJ15" s="1729"/>
      <c r="AK15" s="1729"/>
      <c r="AL15" s="1729"/>
      <c r="AM15" s="1729"/>
      <c r="AN15" s="1729"/>
      <c r="AO15" s="1819"/>
      <c r="AP15" s="1776"/>
      <c r="AQ15" s="1776"/>
      <c r="AR15" s="1776"/>
      <c r="AS15" s="1776"/>
      <c r="AT15" s="1776"/>
      <c r="AU15" s="1776"/>
      <c r="AV15" s="1776"/>
      <c r="AW15" s="1776"/>
      <c r="AX15" s="1778" t="s">
        <v>33</v>
      </c>
      <c r="AY15" s="1779"/>
      <c r="AZ15" s="1779"/>
      <c r="BA15" s="1779"/>
      <c r="BB15" s="1779"/>
      <c r="BC15" s="1779"/>
      <c r="BD15" s="1779"/>
      <c r="BE15" s="1780"/>
      <c r="BG15" s="883"/>
      <c r="BH15" s="883"/>
      <c r="BI15" s="883"/>
      <c r="BJ15" s="883"/>
      <c r="BK15" s="883"/>
      <c r="BL15" s="883"/>
      <c r="BM15" s="883"/>
      <c r="BN15" s="883"/>
      <c r="BO15" s="883"/>
      <c r="BP15" s="883"/>
      <c r="BQ15" s="883"/>
      <c r="BR15" s="883"/>
      <c r="BS15" s="883"/>
      <c r="BT15" s="883"/>
      <c r="BU15" s="883"/>
      <c r="BV15" s="883"/>
      <c r="BW15" s="883"/>
      <c r="BX15" s="883"/>
      <c r="BY15" s="883"/>
      <c r="BZ15" s="883"/>
      <c r="CA15" s="883"/>
      <c r="CB15" s="883"/>
      <c r="CC15" s="883"/>
      <c r="CD15" s="883"/>
      <c r="CE15" s="883"/>
      <c r="CF15" s="883"/>
      <c r="CG15" s="883"/>
      <c r="CH15" s="883"/>
      <c r="CI15" s="883"/>
      <c r="CJ15" s="883"/>
    </row>
    <row r="16" spans="1:88" s="1198" customFormat="1" ht="60" customHeight="1" thickBot="1" x14ac:dyDescent="0.6">
      <c r="B16" s="1880"/>
      <c r="C16" s="1197"/>
      <c r="D16" s="1197"/>
      <c r="E16" s="1197"/>
      <c r="F16" s="1197"/>
      <c r="G16" s="1197"/>
      <c r="H16" s="1197"/>
      <c r="I16" s="1197"/>
      <c r="J16" s="1197"/>
      <c r="K16" s="1197"/>
      <c r="L16" s="1197"/>
      <c r="M16" s="1197"/>
      <c r="N16" s="1197"/>
      <c r="O16" s="1197"/>
      <c r="P16" s="1197"/>
      <c r="Q16" s="1197"/>
      <c r="R16" s="1197"/>
      <c r="S16" s="1197"/>
      <c r="T16" s="1893"/>
      <c r="U16" s="1893"/>
      <c r="V16" s="1894"/>
      <c r="W16" s="1814"/>
      <c r="X16" s="1815"/>
      <c r="Y16" s="1815"/>
      <c r="Z16" s="1815"/>
      <c r="AA16" s="1815"/>
      <c r="AB16" s="1815"/>
      <c r="AC16" s="1815"/>
      <c r="AD16" s="1815"/>
      <c r="AE16" s="1805"/>
      <c r="AF16" s="1806"/>
      <c r="AG16" s="1799"/>
      <c r="AH16" s="1799"/>
      <c r="AI16" s="1799"/>
      <c r="AJ16" s="1799"/>
      <c r="AK16" s="1799"/>
      <c r="AL16" s="1799"/>
      <c r="AM16" s="1799"/>
      <c r="AN16" s="1799"/>
      <c r="AO16" s="1819"/>
      <c r="AP16" s="1777"/>
      <c r="AQ16" s="1777"/>
      <c r="AR16" s="1777"/>
      <c r="AS16" s="1777"/>
      <c r="AT16" s="1777"/>
      <c r="AU16" s="1777"/>
      <c r="AV16" s="1777"/>
      <c r="AW16" s="1777"/>
      <c r="AX16" s="1795" t="s">
        <v>271</v>
      </c>
      <c r="AY16" s="1796"/>
      <c r="AZ16" s="1796"/>
      <c r="BA16" s="1796"/>
      <c r="BB16" s="1796"/>
      <c r="BC16" s="1796"/>
      <c r="BD16" s="1796"/>
      <c r="BE16" s="1797"/>
      <c r="BG16" s="883"/>
      <c r="BH16" s="883"/>
      <c r="BI16" s="883"/>
      <c r="BJ16" s="883"/>
      <c r="BK16" s="883"/>
      <c r="BL16" s="883"/>
      <c r="BM16" s="883"/>
      <c r="BN16" s="883"/>
      <c r="BO16" s="883"/>
      <c r="BP16" s="883"/>
      <c r="BQ16" s="883"/>
      <c r="BR16" s="883"/>
      <c r="BS16" s="883"/>
      <c r="BT16" s="883"/>
      <c r="BU16" s="883"/>
      <c r="BV16" s="883"/>
      <c r="BW16" s="883"/>
      <c r="BX16" s="883"/>
      <c r="BY16" s="883"/>
      <c r="BZ16" s="883"/>
      <c r="CA16" s="883"/>
      <c r="CB16" s="883"/>
      <c r="CC16" s="883"/>
      <c r="CD16" s="883"/>
      <c r="CE16" s="883"/>
      <c r="CF16" s="883"/>
      <c r="CG16" s="883"/>
      <c r="CH16" s="883"/>
      <c r="CI16" s="883"/>
      <c r="CJ16" s="883"/>
    </row>
    <row r="17" spans="2:88" s="1198" customFormat="1" ht="35.25" customHeight="1" x14ac:dyDescent="0.4">
      <c r="B17" s="1880"/>
      <c r="C17" s="1197"/>
      <c r="D17" s="1197"/>
      <c r="E17" s="1197"/>
      <c r="F17" s="1197"/>
      <c r="G17" s="1197"/>
      <c r="H17" s="1197"/>
      <c r="I17" s="1197"/>
      <c r="J17" s="1197"/>
      <c r="K17" s="1197"/>
      <c r="L17" s="1197"/>
      <c r="M17" s="1197"/>
      <c r="N17" s="1197"/>
      <c r="O17" s="1197"/>
      <c r="P17" s="1197"/>
      <c r="Q17" s="1197"/>
      <c r="R17" s="1197"/>
      <c r="S17" s="1197"/>
      <c r="T17" s="1893"/>
      <c r="U17" s="1893"/>
      <c r="V17" s="1894"/>
      <c r="W17" s="1814"/>
      <c r="X17" s="1815"/>
      <c r="Y17" s="1815"/>
      <c r="Z17" s="1815"/>
      <c r="AA17" s="1815"/>
      <c r="AB17" s="1815"/>
      <c r="AC17" s="1815"/>
      <c r="AD17" s="1815"/>
      <c r="AE17" s="1888" t="s">
        <v>35</v>
      </c>
      <c r="AF17" s="1900" t="s">
        <v>36</v>
      </c>
      <c r="AG17" s="1833" t="s">
        <v>37</v>
      </c>
      <c r="AH17" s="1871" t="s">
        <v>38</v>
      </c>
      <c r="AI17" s="1872"/>
      <c r="AJ17" s="1872"/>
      <c r="AK17" s="1872"/>
      <c r="AL17" s="1872"/>
      <c r="AM17" s="1872"/>
      <c r="AN17" s="1872"/>
      <c r="AO17" s="1819"/>
      <c r="AP17" s="1821" t="s">
        <v>39</v>
      </c>
      <c r="AQ17" s="1845" t="s">
        <v>40</v>
      </c>
      <c r="AR17" s="1856" t="s">
        <v>41</v>
      </c>
      <c r="AS17" s="1807" t="s">
        <v>42</v>
      </c>
      <c r="AT17" s="1807" t="s">
        <v>43</v>
      </c>
      <c r="AU17" s="1845" t="s">
        <v>196</v>
      </c>
      <c r="AV17" s="1845" t="s">
        <v>45</v>
      </c>
      <c r="AW17" s="1792" t="s">
        <v>46</v>
      </c>
      <c r="AX17" s="1843" t="s">
        <v>129</v>
      </c>
      <c r="AY17" s="1844"/>
      <c r="AZ17" s="1844"/>
      <c r="BA17" s="1844"/>
      <c r="BB17" s="1838" t="s">
        <v>130</v>
      </c>
      <c r="BC17" s="1839"/>
      <c r="BD17" s="1839"/>
      <c r="BE17" s="1840"/>
      <c r="BG17" s="883"/>
      <c r="BH17" s="883"/>
      <c r="BI17" s="883"/>
      <c r="BJ17" s="883"/>
      <c r="BK17" s="883"/>
      <c r="BL17" s="883"/>
      <c r="BM17" s="883"/>
      <c r="BN17" s="883"/>
      <c r="BO17" s="883"/>
      <c r="BP17" s="883"/>
      <c r="BQ17" s="883"/>
      <c r="BR17" s="883"/>
      <c r="BS17" s="883"/>
      <c r="BT17" s="883"/>
      <c r="BU17" s="883"/>
      <c r="BV17" s="883"/>
      <c r="BW17" s="883"/>
      <c r="BX17" s="883"/>
      <c r="BY17" s="883"/>
      <c r="BZ17" s="883"/>
      <c r="CA17" s="883"/>
      <c r="CB17" s="883"/>
      <c r="CC17" s="883"/>
      <c r="CD17" s="883"/>
      <c r="CE17" s="883"/>
      <c r="CF17" s="883"/>
      <c r="CG17" s="883"/>
      <c r="CH17" s="883"/>
      <c r="CI17" s="883"/>
      <c r="CJ17" s="883"/>
    </row>
    <row r="18" spans="2:88" s="1188" customFormat="1" ht="35.25" customHeight="1" thickBot="1" x14ac:dyDescent="0.25">
      <c r="B18" s="1880"/>
      <c r="C18" s="1197"/>
      <c r="D18" s="1197"/>
      <c r="E18" s="1197"/>
      <c r="F18" s="1197"/>
      <c r="G18" s="1197"/>
      <c r="H18" s="1197"/>
      <c r="I18" s="1197"/>
      <c r="J18" s="1197"/>
      <c r="K18" s="1197"/>
      <c r="L18" s="1197"/>
      <c r="M18" s="1197"/>
      <c r="N18" s="1197"/>
      <c r="O18" s="1197"/>
      <c r="P18" s="1197"/>
      <c r="Q18" s="1197"/>
      <c r="R18" s="1197"/>
      <c r="S18" s="1197"/>
      <c r="T18" s="1893"/>
      <c r="U18" s="1893"/>
      <c r="V18" s="1894"/>
      <c r="W18" s="1814"/>
      <c r="X18" s="1815"/>
      <c r="Y18" s="1815"/>
      <c r="Z18" s="1815"/>
      <c r="AA18" s="1815"/>
      <c r="AB18" s="1815"/>
      <c r="AC18" s="1815"/>
      <c r="AD18" s="1815"/>
      <c r="AE18" s="1889"/>
      <c r="AF18" s="1901"/>
      <c r="AG18" s="1834"/>
      <c r="AH18" s="1873" t="s">
        <v>210</v>
      </c>
      <c r="AI18" s="1877"/>
      <c r="AJ18" s="1873" t="s">
        <v>209</v>
      </c>
      <c r="AK18" s="1874"/>
      <c r="AL18" s="1877" t="s">
        <v>208</v>
      </c>
      <c r="AM18" s="1874"/>
      <c r="AN18" s="1824" t="s">
        <v>270</v>
      </c>
      <c r="AO18" s="1819"/>
      <c r="AP18" s="1822"/>
      <c r="AQ18" s="1846"/>
      <c r="AR18" s="1857"/>
      <c r="AS18" s="1808"/>
      <c r="AT18" s="1808"/>
      <c r="AU18" s="1846"/>
      <c r="AV18" s="1846"/>
      <c r="AW18" s="1793"/>
      <c r="AX18" s="1790" t="s">
        <v>269</v>
      </c>
      <c r="AY18" s="1791"/>
      <c r="AZ18" s="1791"/>
      <c r="BA18" s="1791"/>
      <c r="BB18" s="1836" t="s">
        <v>269</v>
      </c>
      <c r="BC18" s="1836"/>
      <c r="BD18" s="1836"/>
      <c r="BE18" s="1837"/>
      <c r="BG18" s="883"/>
      <c r="BH18" s="883"/>
      <c r="BI18" s="883"/>
      <c r="BJ18" s="883"/>
      <c r="BK18" s="883"/>
      <c r="BL18" s="883"/>
      <c r="BM18" s="883"/>
      <c r="BN18" s="883"/>
      <c r="BO18" s="883"/>
      <c r="BP18" s="883"/>
      <c r="BQ18" s="883"/>
      <c r="BR18" s="883"/>
      <c r="BS18" s="883"/>
      <c r="BT18" s="883"/>
      <c r="BU18" s="883"/>
      <c r="BV18" s="883"/>
      <c r="BW18" s="883"/>
      <c r="BX18" s="883"/>
      <c r="BY18" s="883"/>
      <c r="BZ18" s="883"/>
      <c r="CA18" s="883"/>
      <c r="CB18" s="883"/>
      <c r="CC18" s="883"/>
      <c r="CD18" s="883"/>
      <c r="CE18" s="883"/>
      <c r="CF18" s="883"/>
      <c r="CG18" s="883"/>
      <c r="CH18" s="883"/>
      <c r="CI18" s="883"/>
      <c r="CJ18" s="883"/>
    </row>
    <row r="19" spans="2:88" s="1188" customFormat="1" ht="45" customHeight="1" x14ac:dyDescent="0.2">
      <c r="B19" s="1880"/>
      <c r="C19" s="1197"/>
      <c r="D19" s="1197"/>
      <c r="E19" s="1197"/>
      <c r="F19" s="1197"/>
      <c r="G19" s="1197"/>
      <c r="H19" s="1197"/>
      <c r="I19" s="1197"/>
      <c r="J19" s="1197"/>
      <c r="K19" s="1197"/>
      <c r="L19" s="1197"/>
      <c r="M19" s="1197"/>
      <c r="N19" s="1197"/>
      <c r="O19" s="1197"/>
      <c r="P19" s="1197"/>
      <c r="Q19" s="1197"/>
      <c r="R19" s="1197"/>
      <c r="S19" s="1197"/>
      <c r="T19" s="1893"/>
      <c r="U19" s="1893"/>
      <c r="V19" s="1894"/>
      <c r="W19" s="1814"/>
      <c r="X19" s="1815"/>
      <c r="Y19" s="1815"/>
      <c r="Z19" s="1815"/>
      <c r="AA19" s="1815"/>
      <c r="AB19" s="1815"/>
      <c r="AC19" s="1815"/>
      <c r="AD19" s="1815"/>
      <c r="AE19" s="1889"/>
      <c r="AF19" s="1901"/>
      <c r="AG19" s="1834"/>
      <c r="AH19" s="1875"/>
      <c r="AI19" s="1878"/>
      <c r="AJ19" s="1875"/>
      <c r="AK19" s="1876"/>
      <c r="AL19" s="1878"/>
      <c r="AM19" s="1876"/>
      <c r="AN19" s="1825"/>
      <c r="AO19" s="1819"/>
      <c r="AP19" s="1822"/>
      <c r="AQ19" s="1846"/>
      <c r="AR19" s="1857"/>
      <c r="AS19" s="1808"/>
      <c r="AT19" s="1808"/>
      <c r="AU19" s="1846"/>
      <c r="AV19" s="1846"/>
      <c r="AW19" s="1793"/>
      <c r="AX19" s="1810" t="s">
        <v>37</v>
      </c>
      <c r="AY19" s="1772" t="s">
        <v>53</v>
      </c>
      <c r="AZ19" s="1773"/>
      <c r="BA19" s="1773"/>
      <c r="BB19" s="1827" t="s">
        <v>37</v>
      </c>
      <c r="BC19" s="1841" t="s">
        <v>53</v>
      </c>
      <c r="BD19" s="1841"/>
      <c r="BE19" s="1842"/>
      <c r="BG19" s="883"/>
      <c r="BH19" s="883"/>
      <c r="BI19" s="883"/>
      <c r="BJ19" s="883"/>
      <c r="BK19" s="883"/>
      <c r="BL19" s="883"/>
      <c r="BM19" s="883"/>
      <c r="BN19" s="883"/>
      <c r="BO19" s="883"/>
      <c r="BP19" s="883"/>
      <c r="BQ19" s="883"/>
      <c r="BR19" s="883"/>
      <c r="BS19" s="883"/>
      <c r="BT19" s="883"/>
      <c r="BU19" s="883"/>
      <c r="BV19" s="883"/>
      <c r="BW19" s="883"/>
      <c r="BX19" s="883"/>
      <c r="BY19" s="883"/>
      <c r="BZ19" s="883"/>
      <c r="CA19" s="883"/>
      <c r="CB19" s="883"/>
      <c r="CC19" s="883"/>
      <c r="CD19" s="883"/>
      <c r="CE19" s="883"/>
      <c r="CF19" s="883"/>
      <c r="CG19" s="883"/>
      <c r="CH19" s="883"/>
      <c r="CI19" s="883"/>
      <c r="CJ19" s="883"/>
    </row>
    <row r="20" spans="2:88" s="1188" customFormat="1" ht="182.25" customHeight="1" thickBot="1" x14ac:dyDescent="0.25">
      <c r="B20" s="1881"/>
      <c r="C20" s="1196"/>
      <c r="D20" s="1196"/>
      <c r="E20" s="1196"/>
      <c r="F20" s="1196"/>
      <c r="G20" s="1196"/>
      <c r="H20" s="1196"/>
      <c r="I20" s="1196"/>
      <c r="J20" s="1196"/>
      <c r="K20" s="1196"/>
      <c r="L20" s="1196"/>
      <c r="M20" s="1196"/>
      <c r="N20" s="1196"/>
      <c r="O20" s="1196"/>
      <c r="P20" s="1196"/>
      <c r="Q20" s="1196"/>
      <c r="R20" s="1196"/>
      <c r="S20" s="1196"/>
      <c r="T20" s="1895"/>
      <c r="U20" s="1895"/>
      <c r="V20" s="1896"/>
      <c r="W20" s="1816"/>
      <c r="X20" s="1817"/>
      <c r="Y20" s="1817"/>
      <c r="Z20" s="1817"/>
      <c r="AA20" s="1817"/>
      <c r="AB20" s="1817"/>
      <c r="AC20" s="1817"/>
      <c r="AD20" s="1817"/>
      <c r="AE20" s="1890"/>
      <c r="AF20" s="1902"/>
      <c r="AG20" s="1835"/>
      <c r="AH20" s="1195" t="s">
        <v>136</v>
      </c>
      <c r="AI20" s="1194" t="s">
        <v>133</v>
      </c>
      <c r="AJ20" s="1195" t="s">
        <v>136</v>
      </c>
      <c r="AK20" s="1194" t="s">
        <v>133</v>
      </c>
      <c r="AL20" s="1195" t="s">
        <v>136</v>
      </c>
      <c r="AM20" s="1194" t="s">
        <v>133</v>
      </c>
      <c r="AN20" s="1826"/>
      <c r="AO20" s="1820"/>
      <c r="AP20" s="1823"/>
      <c r="AQ20" s="1847"/>
      <c r="AR20" s="1858"/>
      <c r="AS20" s="1809"/>
      <c r="AT20" s="1809"/>
      <c r="AU20" s="1847"/>
      <c r="AV20" s="1847"/>
      <c r="AW20" s="1794"/>
      <c r="AX20" s="1811"/>
      <c r="AY20" s="1193" t="s">
        <v>49</v>
      </c>
      <c r="AZ20" s="1193" t="s">
        <v>54</v>
      </c>
      <c r="BA20" s="1192" t="s">
        <v>55</v>
      </c>
      <c r="BB20" s="1828"/>
      <c r="BC20" s="1191" t="s">
        <v>49</v>
      </c>
      <c r="BD20" s="1190" t="s">
        <v>54</v>
      </c>
      <c r="BE20" s="1189" t="s">
        <v>55</v>
      </c>
      <c r="BG20" s="883"/>
      <c r="BH20" s="883"/>
      <c r="BI20" s="883"/>
      <c r="BJ20" s="883"/>
      <c r="BK20" s="883"/>
      <c r="BL20" s="883"/>
      <c r="BM20" s="883"/>
      <c r="BN20" s="883"/>
      <c r="BO20" s="883"/>
      <c r="BP20" s="883"/>
      <c r="BQ20" s="883"/>
      <c r="BR20" s="883"/>
      <c r="BS20" s="883"/>
      <c r="BT20" s="883"/>
      <c r="BU20" s="883"/>
      <c r="BV20" s="883"/>
      <c r="BW20" s="883"/>
      <c r="BX20" s="883"/>
      <c r="BY20" s="883"/>
      <c r="BZ20" s="883"/>
      <c r="CA20" s="883"/>
      <c r="CB20" s="883"/>
      <c r="CC20" s="883"/>
      <c r="CD20" s="883"/>
      <c r="CE20" s="883"/>
      <c r="CF20" s="883"/>
      <c r="CG20" s="883"/>
      <c r="CH20" s="883"/>
      <c r="CI20" s="883"/>
      <c r="CJ20" s="883"/>
    </row>
    <row r="21" spans="2:88" s="1186" customFormat="1" ht="49.5" customHeight="1" thickTop="1" thickBot="1" x14ac:dyDescent="0.65">
      <c r="B21" s="1862" t="s">
        <v>137</v>
      </c>
      <c r="C21" s="1863"/>
      <c r="D21" s="1863"/>
      <c r="E21" s="1863"/>
      <c r="F21" s="1863"/>
      <c r="G21" s="1863"/>
      <c r="H21" s="1863"/>
      <c r="I21" s="1863"/>
      <c r="J21" s="1863"/>
      <c r="K21" s="1863"/>
      <c r="L21" s="1863"/>
      <c r="M21" s="1863"/>
      <c r="N21" s="1863"/>
      <c r="O21" s="1863"/>
      <c r="P21" s="1863"/>
      <c r="Q21" s="1863"/>
      <c r="R21" s="1863"/>
      <c r="S21" s="1863"/>
      <c r="T21" s="1863"/>
      <c r="U21" s="1863"/>
      <c r="V21" s="1863"/>
      <c r="W21" s="1863"/>
      <c r="X21" s="1863"/>
      <c r="Y21" s="1863"/>
      <c r="Z21" s="1863"/>
      <c r="AA21" s="1863"/>
      <c r="AB21" s="1863"/>
      <c r="AC21" s="1863"/>
      <c r="AD21" s="1863"/>
      <c r="AE21" s="1863"/>
      <c r="AF21" s="1863"/>
      <c r="AG21" s="1863"/>
      <c r="AH21" s="1863"/>
      <c r="AI21" s="1863"/>
      <c r="AJ21" s="1863"/>
      <c r="AK21" s="1863"/>
      <c r="AL21" s="1863"/>
      <c r="AM21" s="1863"/>
      <c r="AN21" s="1863"/>
      <c r="AO21" s="1863"/>
      <c r="AP21" s="1863"/>
      <c r="AQ21" s="1863"/>
      <c r="AR21" s="1863"/>
      <c r="AS21" s="1863"/>
      <c r="AT21" s="1863"/>
      <c r="AU21" s="1863"/>
      <c r="AV21" s="1863"/>
      <c r="AW21" s="1863"/>
      <c r="AX21" s="1863"/>
      <c r="AY21" s="1863"/>
      <c r="AZ21" s="1863"/>
      <c r="BA21" s="1863"/>
      <c r="BB21" s="1863"/>
      <c r="BC21" s="1863"/>
      <c r="BD21" s="1863"/>
      <c r="BE21" s="1864"/>
      <c r="BF21" s="1187"/>
      <c r="BG21" s="1187"/>
      <c r="BH21" s="1187"/>
      <c r="BI21" s="1187"/>
      <c r="BJ21" s="1187"/>
    </row>
    <row r="22" spans="2:88" s="1184" customFormat="1" ht="49.5" customHeight="1" thickBot="1" x14ac:dyDescent="0.5">
      <c r="B22" s="1882" t="s">
        <v>138</v>
      </c>
      <c r="C22" s="1883"/>
      <c r="D22" s="1883"/>
      <c r="E22" s="1883"/>
      <c r="F22" s="1883"/>
      <c r="G22" s="1883"/>
      <c r="H22" s="1883"/>
      <c r="I22" s="1883"/>
      <c r="J22" s="1883"/>
      <c r="K22" s="1883"/>
      <c r="L22" s="1883"/>
      <c r="M22" s="1883"/>
      <c r="N22" s="1883"/>
      <c r="O22" s="1883"/>
      <c r="P22" s="1883"/>
      <c r="Q22" s="1883"/>
      <c r="R22" s="1883"/>
      <c r="S22" s="1883"/>
      <c r="T22" s="1883"/>
      <c r="U22" s="1883"/>
      <c r="V22" s="1883"/>
      <c r="W22" s="1883"/>
      <c r="X22" s="1883"/>
      <c r="Y22" s="1883"/>
      <c r="Z22" s="1883"/>
      <c r="AA22" s="1883"/>
      <c r="AB22" s="1883"/>
      <c r="AC22" s="1883"/>
      <c r="AD22" s="1883"/>
      <c r="AE22" s="1883"/>
      <c r="AF22" s="1883"/>
      <c r="AG22" s="1883"/>
      <c r="AH22" s="1883"/>
      <c r="AI22" s="1883"/>
      <c r="AJ22" s="1883"/>
      <c r="AK22" s="1883"/>
      <c r="AL22" s="1883"/>
      <c r="AM22" s="1883"/>
      <c r="AN22" s="1883"/>
      <c r="AO22" s="1883"/>
      <c r="AP22" s="1883"/>
      <c r="AQ22" s="1883"/>
      <c r="AR22" s="1883"/>
      <c r="AS22" s="1883"/>
      <c r="AT22" s="1883"/>
      <c r="AU22" s="1883"/>
      <c r="AV22" s="1883"/>
      <c r="AW22" s="1883"/>
      <c r="AX22" s="1883"/>
      <c r="AY22" s="1883"/>
      <c r="AZ22" s="1883"/>
      <c r="BA22" s="1883"/>
      <c r="BB22" s="1883"/>
      <c r="BC22" s="1883"/>
      <c r="BD22" s="1883"/>
      <c r="BE22" s="1885"/>
      <c r="BF22" s="1097"/>
      <c r="BG22" s="1097"/>
      <c r="BH22" s="1097"/>
      <c r="BI22" s="1097"/>
      <c r="BJ22" s="1097"/>
      <c r="BL22" s="1185"/>
      <c r="BM22" s="1185"/>
      <c r="BN22" s="1185"/>
    </row>
    <row r="23" spans="2:88" s="918" customFormat="1" ht="130.5" customHeight="1" x14ac:dyDescent="0.2">
      <c r="B23" s="1243">
        <v>1</v>
      </c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673" t="s">
        <v>268</v>
      </c>
      <c r="U23" s="1674"/>
      <c r="V23" s="1829"/>
      <c r="W23" s="1830" t="s">
        <v>59</v>
      </c>
      <c r="X23" s="1831"/>
      <c r="Y23" s="1831"/>
      <c r="Z23" s="1831"/>
      <c r="AA23" s="1831"/>
      <c r="AB23" s="1831"/>
      <c r="AC23" s="1831"/>
      <c r="AD23" s="1832"/>
      <c r="AE23" s="1177">
        <v>4</v>
      </c>
      <c r="AF23" s="1176">
        <f>AE23*30</f>
        <v>120</v>
      </c>
      <c r="AG23" s="1175">
        <f>SUM(AH23:AN23)</f>
        <v>54</v>
      </c>
      <c r="AH23" s="1174">
        <v>36</v>
      </c>
      <c r="AI23" s="1174"/>
      <c r="AJ23" s="1174">
        <v>18</v>
      </c>
      <c r="AK23" s="1174"/>
      <c r="AL23" s="1173"/>
      <c r="AM23" s="1173"/>
      <c r="AN23" s="1173"/>
      <c r="AO23" s="1172">
        <f>AF23-AG23</f>
        <v>66</v>
      </c>
      <c r="AP23" s="1180">
        <v>3</v>
      </c>
      <c r="AQ23" s="1179"/>
      <c r="AR23" s="1179">
        <v>3</v>
      </c>
      <c r="AS23" s="1181"/>
      <c r="AT23" s="1182"/>
      <c r="AU23" s="1179">
        <v>3</v>
      </c>
      <c r="AV23" s="1179"/>
      <c r="AW23" s="1181"/>
      <c r="AX23" s="1180">
        <f>SUM(AY23:BA23)</f>
        <v>3</v>
      </c>
      <c r="AY23" s="1179">
        <v>2</v>
      </c>
      <c r="AZ23" s="1179"/>
      <c r="BA23" s="1178">
        <v>1</v>
      </c>
      <c r="BB23" s="997"/>
      <c r="BC23" s="996"/>
      <c r="BD23" s="996"/>
      <c r="BE23" s="995"/>
    </row>
    <row r="24" spans="2:88" s="918" customFormat="1" ht="142.5" customHeight="1" thickBot="1" x14ac:dyDescent="0.25">
      <c r="B24" s="1244">
        <v>2</v>
      </c>
      <c r="C24" s="1069"/>
      <c r="D24" s="1069"/>
      <c r="E24" s="1069"/>
      <c r="F24" s="1069"/>
      <c r="G24" s="1069"/>
      <c r="H24" s="1069"/>
      <c r="I24" s="1069"/>
      <c r="J24" s="1069"/>
      <c r="K24" s="1069"/>
      <c r="L24" s="1069"/>
      <c r="M24" s="1069"/>
      <c r="N24" s="1069"/>
      <c r="O24" s="1069"/>
      <c r="P24" s="1069"/>
      <c r="Q24" s="1069"/>
      <c r="R24" s="1069"/>
      <c r="S24" s="1069"/>
      <c r="T24" s="1647" t="s">
        <v>267</v>
      </c>
      <c r="U24" s="1648"/>
      <c r="V24" s="1649"/>
      <c r="W24" s="1655" t="s">
        <v>59</v>
      </c>
      <c r="X24" s="1656"/>
      <c r="Y24" s="1656"/>
      <c r="Z24" s="1656"/>
      <c r="AA24" s="1656"/>
      <c r="AB24" s="1656"/>
      <c r="AC24" s="1656"/>
      <c r="AD24" s="1657"/>
      <c r="AE24" s="1177">
        <v>4</v>
      </c>
      <c r="AF24" s="1176">
        <f>AE24*30</f>
        <v>120</v>
      </c>
      <c r="AG24" s="1175">
        <f>SUM(AH24:AN24)</f>
        <v>54</v>
      </c>
      <c r="AH24" s="1174">
        <v>36</v>
      </c>
      <c r="AI24" s="1174"/>
      <c r="AJ24" s="1174">
        <v>18</v>
      </c>
      <c r="AK24" s="1174"/>
      <c r="AL24" s="1173"/>
      <c r="AM24" s="1173"/>
      <c r="AN24" s="1173"/>
      <c r="AO24" s="1172">
        <f>AF24-AG24</f>
        <v>66</v>
      </c>
      <c r="AP24" s="1045">
        <v>3</v>
      </c>
      <c r="AQ24" s="1044"/>
      <c r="AR24" s="1044">
        <v>3</v>
      </c>
      <c r="AS24" s="1046"/>
      <c r="AT24" s="1047"/>
      <c r="AU24" s="1044">
        <v>3</v>
      </c>
      <c r="AV24" s="1044"/>
      <c r="AW24" s="1046"/>
      <c r="AX24" s="1045">
        <f>SUM(AY24:BA24)</f>
        <v>3</v>
      </c>
      <c r="AY24" s="1044">
        <v>2</v>
      </c>
      <c r="AZ24" s="1044"/>
      <c r="BA24" s="1043">
        <v>1</v>
      </c>
      <c r="BB24" s="1042"/>
      <c r="BC24" s="1041"/>
      <c r="BD24" s="1041"/>
      <c r="BE24" s="1040"/>
    </row>
    <row r="25" spans="2:88" s="1149" customFormat="1" ht="54.75" customHeight="1" thickBot="1" x14ac:dyDescent="0.65">
      <c r="B25" s="1068"/>
      <c r="C25" s="1171"/>
      <c r="D25" s="1670" t="s">
        <v>266</v>
      </c>
      <c r="E25" s="1671"/>
      <c r="F25" s="1671"/>
      <c r="G25" s="1671"/>
      <c r="H25" s="1671"/>
      <c r="I25" s="1671"/>
      <c r="J25" s="1671"/>
      <c r="K25" s="1671"/>
      <c r="L25" s="1671"/>
      <c r="M25" s="1671"/>
      <c r="N25" s="1671"/>
      <c r="O25" s="1671"/>
      <c r="P25" s="1671"/>
      <c r="Q25" s="1671"/>
      <c r="R25" s="1671"/>
      <c r="S25" s="1671"/>
      <c r="T25" s="1671"/>
      <c r="U25" s="1671"/>
      <c r="V25" s="1671"/>
      <c r="W25" s="1671"/>
      <c r="X25" s="1671"/>
      <c r="Y25" s="1671"/>
      <c r="Z25" s="1671"/>
      <c r="AA25" s="1671"/>
      <c r="AB25" s="1671"/>
      <c r="AC25" s="1671"/>
      <c r="AD25" s="1672"/>
      <c r="AE25" s="1170">
        <f>SUM(AE23:AE24)</f>
        <v>8</v>
      </c>
      <c r="AF25" s="1169">
        <f>SUM(AF23:AF24)</f>
        <v>240</v>
      </c>
      <c r="AG25" s="1169">
        <f>SUM(AG23:AG24)</f>
        <v>108</v>
      </c>
      <c r="AH25" s="1169">
        <f>SUM(AH23:AH24)</f>
        <v>72</v>
      </c>
      <c r="AI25" s="1169"/>
      <c r="AJ25" s="1169">
        <f>SUM(AJ23:AJ24)</f>
        <v>36</v>
      </c>
      <c r="AK25" s="1169"/>
      <c r="AL25" s="1169"/>
      <c r="AM25" s="1168"/>
      <c r="AN25" s="1167"/>
      <c r="AO25" s="1166">
        <f>SUM(AO23:AO24)</f>
        <v>132</v>
      </c>
      <c r="AP25" s="1163">
        <f>COUNT(AP23:AP24)</f>
        <v>2</v>
      </c>
      <c r="AQ25" s="1162"/>
      <c r="AR25" s="1162">
        <f>COUNT(AR23:AR24)</f>
        <v>2</v>
      </c>
      <c r="AS25" s="1164"/>
      <c r="AT25" s="1165"/>
      <c r="AU25" s="1162">
        <f>COUNT(AU23:AU24)</f>
        <v>2</v>
      </c>
      <c r="AV25" s="1162"/>
      <c r="AW25" s="1164"/>
      <c r="AX25" s="1163">
        <f>SUM(AX23:AX24)</f>
        <v>6</v>
      </c>
      <c r="AY25" s="1162">
        <f>SUM(AY23:AY24)</f>
        <v>4</v>
      </c>
      <c r="AZ25" s="1162"/>
      <c r="BA25" s="1161">
        <f>SUM(BA23:BA24)</f>
        <v>2</v>
      </c>
      <c r="BB25" s="1160"/>
      <c r="BC25" s="1159"/>
      <c r="BD25" s="1159"/>
      <c r="BE25" s="1158"/>
      <c r="BF25" s="1157"/>
      <c r="BG25" s="1156"/>
      <c r="BH25" s="1155"/>
      <c r="BI25" s="1150"/>
      <c r="BJ25" s="1150"/>
    </row>
    <row r="26" spans="2:88" s="1149" customFormat="1" ht="52.5" customHeight="1" thickBot="1" x14ac:dyDescent="0.3">
      <c r="B26" s="1154"/>
      <c r="D26" s="1153" t="s">
        <v>149</v>
      </c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903" t="s">
        <v>149</v>
      </c>
      <c r="U26" s="1883"/>
      <c r="V26" s="1883"/>
      <c r="W26" s="1883"/>
      <c r="X26" s="1883"/>
      <c r="Y26" s="1883"/>
      <c r="Z26" s="1883"/>
      <c r="AA26" s="1883"/>
      <c r="AB26" s="1883"/>
      <c r="AC26" s="1883"/>
      <c r="AD26" s="1883"/>
      <c r="AE26" s="1883"/>
      <c r="AF26" s="1883"/>
      <c r="AG26" s="1883"/>
      <c r="AH26" s="1883"/>
      <c r="AI26" s="1883"/>
      <c r="AJ26" s="1883"/>
      <c r="AK26" s="1883"/>
      <c r="AL26" s="1883"/>
      <c r="AM26" s="1883"/>
      <c r="AN26" s="1883"/>
      <c r="AO26" s="1883"/>
      <c r="AP26" s="1883"/>
      <c r="AQ26" s="1883"/>
      <c r="AR26" s="1883"/>
      <c r="AS26" s="1883"/>
      <c r="AT26" s="1883"/>
      <c r="AU26" s="1883"/>
      <c r="AV26" s="1883"/>
      <c r="AW26" s="1883"/>
      <c r="AX26" s="1883"/>
      <c r="AY26" s="1883"/>
      <c r="AZ26" s="1883"/>
      <c r="BA26" s="1883"/>
      <c r="BB26" s="1883"/>
      <c r="BC26" s="1883"/>
      <c r="BD26" s="1883"/>
      <c r="BE26" s="1885"/>
      <c r="BF26" s="1097"/>
      <c r="BH26" s="1151"/>
      <c r="BI26" s="1150"/>
      <c r="BJ26" s="1150"/>
    </row>
    <row r="27" spans="2:88" s="918" customFormat="1" ht="107.25" customHeight="1" thickBot="1" x14ac:dyDescent="0.25">
      <c r="B27" s="1244">
        <v>3</v>
      </c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658" t="s">
        <v>265</v>
      </c>
      <c r="U27" s="1659"/>
      <c r="V27" s="1660"/>
      <c r="W27" s="1661" t="s">
        <v>264</v>
      </c>
      <c r="X27" s="1662"/>
      <c r="Y27" s="1662"/>
      <c r="Z27" s="1662"/>
      <c r="AA27" s="1662"/>
      <c r="AB27" s="1662"/>
      <c r="AC27" s="1662"/>
      <c r="AD27" s="1663"/>
      <c r="AE27" s="1148">
        <v>2</v>
      </c>
      <c r="AF27" s="1147">
        <f>AE27*30</f>
        <v>60</v>
      </c>
      <c r="AG27" s="1146">
        <f>SUM(AH27:AN27)</f>
        <v>36</v>
      </c>
      <c r="AH27" s="1146">
        <v>18</v>
      </c>
      <c r="AI27" s="1146"/>
      <c r="AJ27" s="1146">
        <v>18</v>
      </c>
      <c r="AK27" s="1145"/>
      <c r="AL27" s="1144"/>
      <c r="AM27" s="1143"/>
      <c r="AN27" s="1143"/>
      <c r="AO27" s="1118">
        <f>AF27-AG27</f>
        <v>24</v>
      </c>
      <c r="AP27" s="1142"/>
      <c r="AQ27" s="1141">
        <v>3</v>
      </c>
      <c r="AR27" s="1141">
        <v>3</v>
      </c>
      <c r="AS27" s="1141"/>
      <c r="AT27" s="1141"/>
      <c r="AU27" s="1141"/>
      <c r="AV27" s="1140"/>
      <c r="AW27" s="1139"/>
      <c r="AX27" s="1122">
        <f>SUM(AY27:BA27)</f>
        <v>2</v>
      </c>
      <c r="AY27" s="1138">
        <v>1</v>
      </c>
      <c r="AZ27" s="1138">
        <v>1</v>
      </c>
      <c r="BA27" s="1137"/>
      <c r="BB27" s="1042"/>
      <c r="BC27" s="1041"/>
      <c r="BD27" s="1041"/>
      <c r="BE27" s="1040"/>
    </row>
    <row r="28" spans="2:88" s="918" customFormat="1" ht="152.25" customHeight="1" thickBot="1" x14ac:dyDescent="0.25">
      <c r="B28" s="1244">
        <v>4</v>
      </c>
      <c r="C28" s="1069"/>
      <c r="D28" s="1069"/>
      <c r="E28" s="1069"/>
      <c r="F28" s="1069"/>
      <c r="G28" s="1069"/>
      <c r="H28" s="1069"/>
      <c r="I28" s="1069"/>
      <c r="J28" s="1069"/>
      <c r="K28" s="1069"/>
      <c r="L28" s="1069"/>
      <c r="M28" s="1069"/>
      <c r="N28" s="1069"/>
      <c r="O28" s="1069"/>
      <c r="P28" s="1069"/>
      <c r="Q28" s="1069"/>
      <c r="R28" s="1069"/>
      <c r="S28" s="1069"/>
      <c r="T28" s="1664" t="s">
        <v>263</v>
      </c>
      <c r="U28" s="1665"/>
      <c r="V28" s="1666"/>
      <c r="W28" s="1667" t="s">
        <v>146</v>
      </c>
      <c r="X28" s="1668"/>
      <c r="Y28" s="1668"/>
      <c r="Z28" s="1668"/>
      <c r="AA28" s="1668"/>
      <c r="AB28" s="1668"/>
      <c r="AC28" s="1668"/>
      <c r="AD28" s="1669"/>
      <c r="AE28" s="1136">
        <v>1.5</v>
      </c>
      <c r="AF28" s="1135">
        <f>AE28*30</f>
        <v>45</v>
      </c>
      <c r="AG28" s="1135">
        <f>SUM(AH28:AN28)</f>
        <v>36</v>
      </c>
      <c r="AH28" s="1135"/>
      <c r="AI28" s="1135"/>
      <c r="AJ28" s="1135">
        <v>36</v>
      </c>
      <c r="AK28" s="1134"/>
      <c r="AL28" s="1133"/>
      <c r="AM28" s="1132"/>
      <c r="AN28" s="1131"/>
      <c r="AO28" s="1126">
        <f>AF28-AG28</f>
        <v>9</v>
      </c>
      <c r="AP28" s="1130"/>
      <c r="AQ28" s="1129">
        <v>3</v>
      </c>
      <c r="AR28" s="1129"/>
      <c r="AS28" s="1129"/>
      <c r="AT28" s="1129"/>
      <c r="AU28" s="1129"/>
      <c r="AV28" s="1128"/>
      <c r="AW28" s="1127"/>
      <c r="AX28" s="1126">
        <f>SUM(AY28:BA28)</f>
        <v>2</v>
      </c>
      <c r="AY28" s="1121"/>
      <c r="AZ28" s="1121">
        <v>2</v>
      </c>
      <c r="BA28" s="1125"/>
      <c r="BB28" s="1042"/>
      <c r="BC28" s="1041"/>
      <c r="BD28" s="1041"/>
      <c r="BE28" s="1040"/>
    </row>
    <row r="29" spans="2:88" s="918" customFormat="1" ht="50.1" customHeight="1" thickBot="1" x14ac:dyDescent="0.25">
      <c r="B29" s="1641" t="s">
        <v>251</v>
      </c>
      <c r="C29" s="1642"/>
      <c r="D29" s="1642"/>
      <c r="E29" s="1642"/>
      <c r="F29" s="1642"/>
      <c r="G29" s="1642"/>
      <c r="H29" s="1642"/>
      <c r="I29" s="1642"/>
      <c r="J29" s="1642"/>
      <c r="K29" s="1642"/>
      <c r="L29" s="1642"/>
      <c r="M29" s="1642"/>
      <c r="N29" s="1642"/>
      <c r="O29" s="1642"/>
      <c r="P29" s="1642"/>
      <c r="Q29" s="1642"/>
      <c r="R29" s="1642"/>
      <c r="S29" s="1642"/>
      <c r="T29" s="1642"/>
      <c r="U29" s="1642"/>
      <c r="V29" s="1642"/>
      <c r="W29" s="1642"/>
      <c r="X29" s="1642"/>
      <c r="Y29" s="1642"/>
      <c r="Z29" s="1642"/>
      <c r="AA29" s="1642"/>
      <c r="AB29" s="1642"/>
      <c r="AC29" s="1642"/>
      <c r="AD29" s="1642"/>
      <c r="AE29" s="1642"/>
      <c r="AF29" s="1642"/>
      <c r="AG29" s="1642"/>
      <c r="AH29" s="1642"/>
      <c r="AI29" s="1642"/>
      <c r="AJ29" s="1642"/>
      <c r="AK29" s="1642"/>
      <c r="AL29" s="1642"/>
      <c r="AM29" s="1642"/>
      <c r="AN29" s="1642"/>
      <c r="AO29" s="1642"/>
      <c r="AP29" s="1642"/>
      <c r="AQ29" s="1642"/>
      <c r="AR29" s="1642"/>
      <c r="AS29" s="1642"/>
      <c r="AT29" s="1642"/>
      <c r="AU29" s="1642"/>
      <c r="AV29" s="1642"/>
      <c r="AW29" s="1642"/>
      <c r="AX29" s="1642"/>
      <c r="AY29" s="1642"/>
      <c r="AZ29" s="1642"/>
      <c r="BA29" s="1642"/>
      <c r="BB29" s="1642"/>
      <c r="BC29" s="1642"/>
      <c r="BD29" s="1642"/>
      <c r="BE29" s="1643"/>
    </row>
    <row r="30" spans="2:88" s="918" customFormat="1" ht="181.5" customHeight="1" x14ac:dyDescent="0.2">
      <c r="B30" s="1245">
        <v>5</v>
      </c>
      <c r="C30" s="1057"/>
      <c r="D30" s="1057"/>
      <c r="E30" s="1057"/>
      <c r="F30" s="1057"/>
      <c r="G30" s="1057"/>
      <c r="H30" s="1057"/>
      <c r="I30" s="1057"/>
      <c r="J30" s="1057"/>
      <c r="K30" s="1057"/>
      <c r="L30" s="1057"/>
      <c r="M30" s="1057"/>
      <c r="N30" s="1057"/>
      <c r="O30" s="1057"/>
      <c r="P30" s="1057"/>
      <c r="Q30" s="1057"/>
      <c r="R30" s="1057"/>
      <c r="S30" s="1057"/>
      <c r="T30" s="1673" t="s">
        <v>262</v>
      </c>
      <c r="U30" s="1674"/>
      <c r="V30" s="1675"/>
      <c r="W30" s="1676" t="s">
        <v>59</v>
      </c>
      <c r="X30" s="1677"/>
      <c r="Y30" s="1677"/>
      <c r="Z30" s="1677"/>
      <c r="AA30" s="1677"/>
      <c r="AB30" s="1677"/>
      <c r="AC30" s="1677"/>
      <c r="AD30" s="1678"/>
      <c r="AE30" s="1124">
        <v>3.5</v>
      </c>
      <c r="AF30" s="1123">
        <f>AE30*30</f>
        <v>105</v>
      </c>
      <c r="AG30" s="1122"/>
      <c r="AH30" s="1122"/>
      <c r="AI30" s="1122"/>
      <c r="AJ30" s="1122"/>
      <c r="AK30" s="1122"/>
      <c r="AL30" s="1121"/>
      <c r="AM30" s="1120"/>
      <c r="AN30" s="1119"/>
      <c r="AO30" s="1118">
        <f>AF30-AG30</f>
        <v>105</v>
      </c>
      <c r="AP30" s="1047"/>
      <c r="AQ30" s="1044">
        <v>3</v>
      </c>
      <c r="AR30" s="1044"/>
      <c r="AS30" s="1046"/>
      <c r="AT30" s="1047"/>
      <c r="AU30" s="1044"/>
      <c r="AV30" s="1044"/>
      <c r="AW30" s="1046"/>
      <c r="AX30" s="1045"/>
      <c r="AY30" s="1044"/>
      <c r="AZ30" s="1044"/>
      <c r="BA30" s="1043"/>
      <c r="BB30" s="1081"/>
      <c r="BC30" s="1080"/>
      <c r="BD30" s="1080"/>
      <c r="BE30" s="1079"/>
    </row>
    <row r="31" spans="2:88" s="918" customFormat="1" ht="50.1" customHeight="1" thickBot="1" x14ac:dyDescent="0.25">
      <c r="B31" s="1886" t="s">
        <v>160</v>
      </c>
      <c r="C31" s="1887"/>
      <c r="D31" s="1887"/>
      <c r="E31" s="1887"/>
      <c r="F31" s="1887"/>
      <c r="G31" s="1887"/>
      <c r="H31" s="1887"/>
      <c r="I31" s="1887"/>
      <c r="J31" s="1887"/>
      <c r="K31" s="1887"/>
      <c r="L31" s="1887"/>
      <c r="M31" s="1887"/>
      <c r="N31" s="1887"/>
      <c r="O31" s="1887"/>
      <c r="P31" s="1887"/>
      <c r="Q31" s="1887"/>
      <c r="R31" s="1887"/>
      <c r="S31" s="1887"/>
      <c r="T31" s="1887"/>
      <c r="U31" s="1887"/>
      <c r="V31" s="1887"/>
      <c r="W31" s="1887"/>
      <c r="X31" s="1887"/>
      <c r="Y31" s="1887"/>
      <c r="Z31" s="1887"/>
      <c r="AA31" s="1887"/>
      <c r="AB31" s="1887"/>
      <c r="AC31" s="1887"/>
      <c r="AD31" s="1887"/>
      <c r="AE31" s="1039">
        <f>SUM(AE27:AE28,AE30:AE30)</f>
        <v>7</v>
      </c>
      <c r="AF31" s="1038">
        <f>SUM(AF27:AF28,AF30:AF30)</f>
        <v>210</v>
      </c>
      <c r="AG31" s="1038">
        <f>SUM(AG27:AG28,AG30:AG30)</f>
        <v>72</v>
      </c>
      <c r="AH31" s="1038">
        <f>SUM(AH27:AH28,AH30:AH30)</f>
        <v>18</v>
      </c>
      <c r="AI31" s="1038"/>
      <c r="AJ31" s="1038">
        <f>SUM(AJ27:AJ28,AJ30:AJ30)</f>
        <v>54</v>
      </c>
      <c r="AK31" s="1037"/>
      <c r="AL31" s="1037"/>
      <c r="AM31" s="1037"/>
      <c r="AN31" s="1036"/>
      <c r="AO31" s="1035">
        <f>SUM(AO27:AO28,AO30:AO30)</f>
        <v>138</v>
      </c>
      <c r="AP31" s="1034"/>
      <c r="AQ31" s="1031">
        <f>COUNT(AQ27:AQ28,AQ30)</f>
        <v>3</v>
      </c>
      <c r="AR31" s="1031">
        <f>COUNT(AR27:AR28,AR30)</f>
        <v>1</v>
      </c>
      <c r="AS31" s="1033"/>
      <c r="AT31" s="1034"/>
      <c r="AU31" s="1031"/>
      <c r="AV31" s="1031"/>
      <c r="AW31" s="1033"/>
      <c r="AX31" s="1032">
        <f>SUM(AX27:AX28,AX30:AX30)</f>
        <v>4</v>
      </c>
      <c r="AY31" s="1031">
        <f>SUM(AY27:AY28,AY30:AY30)</f>
        <v>1</v>
      </c>
      <c r="AZ31" s="1031">
        <f>SUM(AZ27:AZ28,AZ30:AZ30)</f>
        <v>3</v>
      </c>
      <c r="BA31" s="1030"/>
      <c r="BB31" s="1117"/>
      <c r="BC31" s="1116"/>
      <c r="BD31" s="1116"/>
      <c r="BE31" s="1115"/>
    </row>
    <row r="32" spans="2:88" s="1017" customFormat="1" ht="51.75" customHeight="1" thickBot="1" x14ac:dyDescent="0.65">
      <c r="B32" s="1908" t="s">
        <v>161</v>
      </c>
      <c r="C32" s="1909"/>
      <c r="D32" s="1909"/>
      <c r="E32" s="1909"/>
      <c r="F32" s="1909"/>
      <c r="G32" s="1909"/>
      <c r="H32" s="1909"/>
      <c r="I32" s="1909"/>
      <c r="J32" s="1909"/>
      <c r="K32" s="1909"/>
      <c r="L32" s="1909"/>
      <c r="M32" s="1909"/>
      <c r="N32" s="1909"/>
      <c r="O32" s="1909"/>
      <c r="P32" s="1909"/>
      <c r="Q32" s="1909"/>
      <c r="R32" s="1909"/>
      <c r="S32" s="1909"/>
      <c r="T32" s="1909"/>
      <c r="U32" s="1909"/>
      <c r="V32" s="1909"/>
      <c r="W32" s="1909"/>
      <c r="X32" s="1909"/>
      <c r="Y32" s="1909"/>
      <c r="Z32" s="1909"/>
      <c r="AA32" s="1909"/>
      <c r="AB32" s="1909"/>
      <c r="AC32" s="1909"/>
      <c r="AD32" s="1910"/>
      <c r="AE32" s="1114">
        <f>AE25+AE31</f>
        <v>15</v>
      </c>
      <c r="AF32" s="1113">
        <f>AF25+AF31</f>
        <v>450</v>
      </c>
      <c r="AG32" s="1113">
        <f>AG25+AG31</f>
        <v>180</v>
      </c>
      <c r="AH32" s="1113">
        <f>AH25+AH31</f>
        <v>90</v>
      </c>
      <c r="AI32" s="1113"/>
      <c r="AJ32" s="1113">
        <f>AJ25+AJ31</f>
        <v>90</v>
      </c>
      <c r="AK32" s="1113"/>
      <c r="AL32" s="1113"/>
      <c r="AM32" s="1113"/>
      <c r="AN32" s="1112"/>
      <c r="AO32" s="1111">
        <f>AO25+AO31</f>
        <v>270</v>
      </c>
      <c r="AP32" s="1110">
        <f>AP25+AP31</f>
        <v>2</v>
      </c>
      <c r="AQ32" s="1109">
        <f>AQ25+AQ31</f>
        <v>3</v>
      </c>
      <c r="AR32" s="1109">
        <f>AR25+AR31</f>
        <v>3</v>
      </c>
      <c r="AS32" s="1108"/>
      <c r="AT32" s="1109"/>
      <c r="AU32" s="1109">
        <f>AU25+AU31</f>
        <v>2</v>
      </c>
      <c r="AV32" s="1109"/>
      <c r="AW32" s="1108"/>
      <c r="AX32" s="1107">
        <f>AX25+AX31</f>
        <v>10</v>
      </c>
      <c r="AY32" s="1106">
        <f>AY25+AY31</f>
        <v>5</v>
      </c>
      <c r="AZ32" s="1106">
        <f>AZ25+AZ31</f>
        <v>3</v>
      </c>
      <c r="BA32" s="1105">
        <f>BA25+BA31</f>
        <v>2</v>
      </c>
      <c r="BB32" s="1104"/>
      <c r="BC32" s="1103"/>
      <c r="BD32" s="1103"/>
      <c r="BE32" s="1102"/>
      <c r="BF32" s="1101"/>
      <c r="BG32" s="1101"/>
      <c r="BH32" s="1101"/>
      <c r="BI32" s="1101"/>
      <c r="BJ32" s="1101"/>
      <c r="BK32" s="1100"/>
      <c r="BL32" s="1099"/>
      <c r="BM32" s="1018"/>
      <c r="BN32" s="1018"/>
    </row>
    <row r="33" spans="2:66" s="1094" customFormat="1" ht="45.75" customHeight="1" thickBot="1" x14ac:dyDescent="0.55000000000000004">
      <c r="B33" s="1689" t="s">
        <v>162</v>
      </c>
      <c r="C33" s="1690"/>
      <c r="D33" s="1690"/>
      <c r="E33" s="1690"/>
      <c r="F33" s="1690"/>
      <c r="G33" s="1690"/>
      <c r="H33" s="1690"/>
      <c r="I33" s="1690"/>
      <c r="J33" s="1690"/>
      <c r="K33" s="1690"/>
      <c r="L33" s="1690"/>
      <c r="M33" s="1690"/>
      <c r="N33" s="1690"/>
      <c r="O33" s="1690"/>
      <c r="P33" s="1690"/>
      <c r="Q33" s="1690"/>
      <c r="R33" s="1690"/>
      <c r="S33" s="1690"/>
      <c r="T33" s="1690"/>
      <c r="U33" s="1690"/>
      <c r="V33" s="1690"/>
      <c r="W33" s="1690"/>
      <c r="X33" s="1690"/>
      <c r="Y33" s="1690"/>
      <c r="Z33" s="1690"/>
      <c r="AA33" s="1690"/>
      <c r="AB33" s="1690"/>
      <c r="AC33" s="1690"/>
      <c r="AD33" s="1690"/>
      <c r="AE33" s="1690"/>
      <c r="AF33" s="1690"/>
      <c r="AG33" s="1690"/>
      <c r="AH33" s="1690"/>
      <c r="AI33" s="1690"/>
      <c r="AJ33" s="1690"/>
      <c r="AK33" s="1690"/>
      <c r="AL33" s="1690"/>
      <c r="AM33" s="1690"/>
      <c r="AN33" s="1690"/>
      <c r="AO33" s="1690"/>
      <c r="AP33" s="1690"/>
      <c r="AQ33" s="1690"/>
      <c r="AR33" s="1690"/>
      <c r="AS33" s="1690"/>
      <c r="AT33" s="1690"/>
      <c r="AU33" s="1690"/>
      <c r="AV33" s="1690"/>
      <c r="AW33" s="1690"/>
      <c r="AX33" s="1690"/>
      <c r="AY33" s="1690"/>
      <c r="AZ33" s="1690"/>
      <c r="BA33" s="1690"/>
      <c r="BB33" s="1690"/>
      <c r="BC33" s="1690"/>
      <c r="BD33" s="1690"/>
      <c r="BE33" s="1691"/>
      <c r="BF33" s="1098"/>
      <c r="BG33" s="1098"/>
      <c r="BH33" s="1098"/>
      <c r="BI33" s="1098"/>
      <c r="BJ33" s="1098"/>
      <c r="BL33" s="1096"/>
      <c r="BM33" s="1095"/>
      <c r="BN33" s="1095"/>
    </row>
    <row r="34" spans="2:66" s="1094" customFormat="1" ht="60.75" customHeight="1" thickBot="1" x14ac:dyDescent="0.55000000000000004">
      <c r="B34" s="1882" t="s">
        <v>261</v>
      </c>
      <c r="C34" s="1883"/>
      <c r="D34" s="1883"/>
      <c r="E34" s="1883"/>
      <c r="F34" s="1883"/>
      <c r="G34" s="1883"/>
      <c r="H34" s="1883"/>
      <c r="I34" s="1883"/>
      <c r="J34" s="1883"/>
      <c r="K34" s="1883"/>
      <c r="L34" s="1883"/>
      <c r="M34" s="1883"/>
      <c r="N34" s="1883"/>
      <c r="O34" s="1883"/>
      <c r="P34" s="1883"/>
      <c r="Q34" s="1883"/>
      <c r="R34" s="1883"/>
      <c r="S34" s="1883"/>
      <c r="T34" s="1884"/>
      <c r="U34" s="1884"/>
      <c r="V34" s="1884"/>
      <c r="W34" s="1883"/>
      <c r="X34" s="1883"/>
      <c r="Y34" s="1883"/>
      <c r="Z34" s="1883"/>
      <c r="AA34" s="1883"/>
      <c r="AB34" s="1883"/>
      <c r="AC34" s="1883"/>
      <c r="AD34" s="1883"/>
      <c r="AE34" s="1883"/>
      <c r="AF34" s="1883"/>
      <c r="AG34" s="1883"/>
      <c r="AH34" s="1883"/>
      <c r="AI34" s="1883"/>
      <c r="AJ34" s="1883"/>
      <c r="AK34" s="1883"/>
      <c r="AL34" s="1883"/>
      <c r="AM34" s="1883"/>
      <c r="AN34" s="1883"/>
      <c r="AO34" s="1883"/>
      <c r="AP34" s="1883"/>
      <c r="AQ34" s="1883"/>
      <c r="AR34" s="1883"/>
      <c r="AS34" s="1883"/>
      <c r="AT34" s="1883"/>
      <c r="AU34" s="1883"/>
      <c r="AV34" s="1883"/>
      <c r="AW34" s="1883"/>
      <c r="AX34" s="1883"/>
      <c r="AY34" s="1883"/>
      <c r="AZ34" s="1883"/>
      <c r="BA34" s="1883"/>
      <c r="BB34" s="1883"/>
      <c r="BC34" s="1883"/>
      <c r="BD34" s="1883"/>
      <c r="BE34" s="1885"/>
      <c r="BF34" s="1097"/>
      <c r="BG34" s="1097"/>
      <c r="BH34" s="1097"/>
      <c r="BI34" s="1097"/>
      <c r="BJ34" s="1097"/>
      <c r="BL34" s="1096"/>
      <c r="BM34" s="1095"/>
      <c r="BN34" s="1095"/>
    </row>
    <row r="35" spans="2:66" s="918" customFormat="1" ht="152.25" customHeight="1" x14ac:dyDescent="0.2">
      <c r="B35" s="1244">
        <v>8</v>
      </c>
      <c r="C35" s="1069"/>
      <c r="D35" s="1069"/>
      <c r="E35" s="1069"/>
      <c r="F35" s="1069"/>
      <c r="G35" s="1069"/>
      <c r="H35" s="1069"/>
      <c r="I35" s="1069"/>
      <c r="J35" s="1069"/>
      <c r="K35" s="1069"/>
      <c r="L35" s="1069"/>
      <c r="M35" s="1069"/>
      <c r="N35" s="1069"/>
      <c r="O35" s="1069"/>
      <c r="P35" s="1069"/>
      <c r="Q35" s="1069"/>
      <c r="R35" s="1069"/>
      <c r="S35" s="1069"/>
      <c r="T35" s="1681" t="s">
        <v>260</v>
      </c>
      <c r="U35" s="1682"/>
      <c r="V35" s="1683"/>
      <c r="W35" s="1921"/>
      <c r="X35" s="1922"/>
      <c r="Y35" s="1922"/>
      <c r="Z35" s="1922"/>
      <c r="AA35" s="1922"/>
      <c r="AB35" s="1922"/>
      <c r="AC35" s="1922"/>
      <c r="AD35" s="1923"/>
      <c r="AE35" s="1093"/>
      <c r="AF35" s="1092"/>
      <c r="AG35" s="1092"/>
      <c r="AH35" s="1092"/>
      <c r="AI35" s="1092"/>
      <c r="AJ35" s="1092"/>
      <c r="AK35" s="1092"/>
      <c r="AL35" s="1092"/>
      <c r="AM35" s="1091"/>
      <c r="AN35" s="1090"/>
      <c r="AO35" s="1089"/>
      <c r="AP35" s="1084"/>
      <c r="AQ35" s="1083"/>
      <c r="AR35" s="1083"/>
      <c r="AS35" s="1088"/>
      <c r="AT35" s="1087"/>
      <c r="AU35" s="1086"/>
      <c r="AV35" s="1086"/>
      <c r="AW35" s="1085"/>
      <c r="AX35" s="1084"/>
      <c r="AY35" s="1083"/>
      <c r="AZ35" s="1083"/>
      <c r="BA35" s="1082"/>
      <c r="BB35" s="1081"/>
      <c r="BC35" s="1080"/>
      <c r="BD35" s="1080"/>
      <c r="BE35" s="1079"/>
    </row>
    <row r="36" spans="2:66" s="919" customFormat="1" ht="150.75" customHeight="1" x14ac:dyDescent="0.2">
      <c r="B36" s="1245">
        <v>8</v>
      </c>
      <c r="C36" s="1057"/>
      <c r="D36" s="1057"/>
      <c r="E36" s="1057"/>
      <c r="F36" s="1057"/>
      <c r="G36" s="1057"/>
      <c r="H36" s="1057"/>
      <c r="I36" s="1057"/>
      <c r="J36" s="1057"/>
      <c r="K36" s="1057"/>
      <c r="L36" s="1057"/>
      <c r="M36" s="1057"/>
      <c r="N36" s="1057"/>
      <c r="O36" s="1057"/>
      <c r="P36" s="1057"/>
      <c r="Q36" s="1057"/>
      <c r="R36" s="1057"/>
      <c r="S36" s="1057"/>
      <c r="T36" s="1919" t="s">
        <v>259</v>
      </c>
      <c r="U36" s="1920"/>
      <c r="V36" s="1056">
        <v>2</v>
      </c>
      <c r="W36" s="1638" t="s">
        <v>59</v>
      </c>
      <c r="X36" s="1639"/>
      <c r="Y36" s="1639"/>
      <c r="Z36" s="1639"/>
      <c r="AA36" s="1639"/>
      <c r="AB36" s="1639"/>
      <c r="AC36" s="1639"/>
      <c r="AD36" s="1640"/>
      <c r="AE36" s="1071">
        <v>9</v>
      </c>
      <c r="AF36" s="1070">
        <f>AE36*30</f>
        <v>270</v>
      </c>
      <c r="AG36" s="1070">
        <f>SUM(AH36,AJ36,AL36)</f>
        <v>108</v>
      </c>
      <c r="AH36" s="1070">
        <v>36</v>
      </c>
      <c r="AI36" s="1070">
        <v>8</v>
      </c>
      <c r="AJ36" s="1070">
        <v>18</v>
      </c>
      <c r="AK36" s="1070">
        <v>4</v>
      </c>
      <c r="AL36" s="1070">
        <v>54</v>
      </c>
      <c r="AM36" s="1063">
        <v>12</v>
      </c>
      <c r="AN36" s="1063">
        <v>84</v>
      </c>
      <c r="AO36" s="1062">
        <f>AF36-AG36</f>
        <v>162</v>
      </c>
      <c r="AP36" s="1045">
        <v>3</v>
      </c>
      <c r="AQ36" s="1044"/>
      <c r="AR36" s="1044">
        <v>3</v>
      </c>
      <c r="AS36" s="1046"/>
      <c r="AT36" s="1047"/>
      <c r="AU36" s="1044"/>
      <c r="AV36" s="1044"/>
      <c r="AW36" s="1046"/>
      <c r="AX36" s="1045">
        <f>SUM(AY36:BA36)</f>
        <v>6</v>
      </c>
      <c r="AY36" s="1044">
        <v>2</v>
      </c>
      <c r="AZ36" s="1044">
        <v>1</v>
      </c>
      <c r="BA36" s="1043">
        <v>3</v>
      </c>
      <c r="BB36" s="1042"/>
      <c r="BC36" s="1061"/>
      <c r="BD36" s="1061"/>
      <c r="BE36" s="1060"/>
    </row>
    <row r="37" spans="2:66" s="919" customFormat="1" ht="129.94999999999999" hidden="1" customHeight="1" x14ac:dyDescent="0.2">
      <c r="B37" s="1245">
        <v>8</v>
      </c>
      <c r="C37" s="1057"/>
      <c r="D37" s="1057"/>
      <c r="E37" s="1057"/>
      <c r="F37" s="1057"/>
      <c r="G37" s="1057"/>
      <c r="H37" s="1057"/>
      <c r="I37" s="1057"/>
      <c r="J37" s="1057"/>
      <c r="K37" s="1057"/>
      <c r="L37" s="1057"/>
      <c r="M37" s="1057"/>
      <c r="N37" s="1057"/>
      <c r="O37" s="1057"/>
      <c r="P37" s="1057"/>
      <c r="Q37" s="1057"/>
      <c r="R37" s="1057"/>
      <c r="S37" s="1057"/>
      <c r="T37" s="1917" t="s">
        <v>259</v>
      </c>
      <c r="U37" s="1918"/>
      <c r="V37" s="1078" t="s">
        <v>166</v>
      </c>
      <c r="W37" s="1638" t="s">
        <v>59</v>
      </c>
      <c r="X37" s="1639"/>
      <c r="Y37" s="1639"/>
      <c r="Z37" s="1639"/>
      <c r="AA37" s="1639"/>
      <c r="AB37" s="1639"/>
      <c r="AC37" s="1639"/>
      <c r="AD37" s="1640"/>
      <c r="AE37" s="1071">
        <v>9</v>
      </c>
      <c r="AF37" s="1070">
        <f>AE37*30</f>
        <v>270</v>
      </c>
      <c r="AG37" s="1070">
        <f>SUM(AH37:AN37)</f>
        <v>216</v>
      </c>
      <c r="AH37" s="1070">
        <v>36</v>
      </c>
      <c r="AI37" s="1070">
        <v>8</v>
      </c>
      <c r="AJ37" s="1070">
        <v>18</v>
      </c>
      <c r="AK37" s="1070">
        <v>4</v>
      </c>
      <c r="AL37" s="1070">
        <v>54</v>
      </c>
      <c r="AM37" s="1063">
        <v>12</v>
      </c>
      <c r="AN37" s="1063">
        <v>84</v>
      </c>
      <c r="AO37" s="1077">
        <f>AF37-AG37</f>
        <v>54</v>
      </c>
      <c r="AP37" s="1045">
        <v>3</v>
      </c>
      <c r="AQ37" s="1044"/>
      <c r="AR37" s="1044">
        <v>3</v>
      </c>
      <c r="AS37" s="1046"/>
      <c r="AT37" s="1076"/>
      <c r="AU37" s="1075"/>
      <c r="AV37" s="1075"/>
      <c r="AW37" s="1074"/>
      <c r="AX37" s="1045">
        <f>SUM(AY37:BA37)</f>
        <v>6</v>
      </c>
      <c r="AY37" s="1044">
        <v>2</v>
      </c>
      <c r="AZ37" s="1044">
        <v>1</v>
      </c>
      <c r="BA37" s="1043">
        <v>3</v>
      </c>
      <c r="BB37" s="985"/>
      <c r="BC37" s="1073"/>
      <c r="BD37" s="1073"/>
      <c r="BE37" s="1072"/>
    </row>
    <row r="38" spans="2:66" s="919" customFormat="1" ht="65.45" hidden="1" customHeight="1" x14ac:dyDescent="0.2">
      <c r="B38" s="1245">
        <v>9</v>
      </c>
      <c r="C38" s="1057"/>
      <c r="D38" s="1057"/>
      <c r="E38" s="1057"/>
      <c r="F38" s="1057"/>
      <c r="G38" s="1057"/>
      <c r="H38" s="1057"/>
      <c r="I38" s="1057"/>
      <c r="J38" s="1057"/>
      <c r="K38" s="1057"/>
      <c r="L38" s="1057"/>
      <c r="M38" s="1057"/>
      <c r="N38" s="1057"/>
      <c r="O38" s="1057"/>
      <c r="P38" s="1057"/>
      <c r="Q38" s="1057"/>
      <c r="R38" s="1057"/>
      <c r="S38" s="1057"/>
      <c r="T38" s="1684" t="s">
        <v>258</v>
      </c>
      <c r="U38" s="1685"/>
      <c r="V38" s="1686"/>
      <c r="W38" s="1638"/>
      <c r="X38" s="1639"/>
      <c r="Y38" s="1639"/>
      <c r="Z38" s="1639"/>
      <c r="AA38" s="1639"/>
      <c r="AB38" s="1639"/>
      <c r="AC38" s="1639"/>
      <c r="AD38" s="1640"/>
      <c r="AE38" s="1071"/>
      <c r="AF38" s="1070"/>
      <c r="AG38" s="1070"/>
      <c r="AH38" s="1070"/>
      <c r="AI38" s="1070"/>
      <c r="AJ38" s="1070"/>
      <c r="AK38" s="1070"/>
      <c r="AL38" s="1070"/>
      <c r="AM38" s="1063"/>
      <c r="AN38" s="1063"/>
      <c r="AO38" s="1062"/>
      <c r="AP38" s="1045"/>
      <c r="AQ38" s="1044"/>
      <c r="AR38" s="1044"/>
      <c r="AS38" s="1046"/>
      <c r="AT38" s="1047"/>
      <c r="AU38" s="1044"/>
      <c r="AV38" s="1044"/>
      <c r="AW38" s="1046"/>
      <c r="AX38" s="1045"/>
      <c r="AY38" s="1044"/>
      <c r="AZ38" s="1044"/>
      <c r="BA38" s="1043"/>
      <c r="BB38" s="1042"/>
      <c r="BC38" s="1061"/>
      <c r="BD38" s="1061"/>
      <c r="BE38" s="1060"/>
    </row>
    <row r="39" spans="2:66" s="919" customFormat="1" ht="24" hidden="1" customHeight="1" x14ac:dyDescent="0.2">
      <c r="B39" s="1245">
        <v>9</v>
      </c>
      <c r="C39" s="1057"/>
      <c r="D39" s="1057"/>
      <c r="E39" s="1057"/>
      <c r="F39" s="1057"/>
      <c r="G39" s="1057"/>
      <c r="H39" s="1057"/>
      <c r="I39" s="1057"/>
      <c r="J39" s="1057"/>
      <c r="K39" s="1057"/>
      <c r="L39" s="1057"/>
      <c r="M39" s="1057"/>
      <c r="N39" s="1057"/>
      <c r="O39" s="1057"/>
      <c r="P39" s="1057"/>
      <c r="Q39" s="1057"/>
      <c r="R39" s="1057"/>
      <c r="S39" s="1057"/>
      <c r="T39" s="1687" t="s">
        <v>257</v>
      </c>
      <c r="U39" s="1688"/>
      <c r="V39" s="1056" t="s">
        <v>166</v>
      </c>
      <c r="W39" s="1638" t="s">
        <v>59</v>
      </c>
      <c r="X39" s="1639"/>
      <c r="Y39" s="1639"/>
      <c r="Z39" s="1639"/>
      <c r="AA39" s="1639"/>
      <c r="AB39" s="1639"/>
      <c r="AC39" s="1639"/>
      <c r="AD39" s="1640"/>
      <c r="AE39" s="1071">
        <v>1</v>
      </c>
      <c r="AF39" s="1070">
        <f>AE39*30</f>
        <v>30</v>
      </c>
      <c r="AG39" s="1070"/>
      <c r="AH39" s="1070"/>
      <c r="AI39" s="1070"/>
      <c r="AJ39" s="1070"/>
      <c r="AK39" s="1070"/>
      <c r="AL39" s="1070"/>
      <c r="AM39" s="1063"/>
      <c r="AN39" s="1063"/>
      <c r="AO39" s="1062">
        <f>AF39-AG39</f>
        <v>30</v>
      </c>
      <c r="AP39" s="1045"/>
      <c r="AQ39" s="1044">
        <v>3</v>
      </c>
      <c r="AR39" s="1044"/>
      <c r="AS39" s="1046"/>
      <c r="AT39" s="1047">
        <v>3</v>
      </c>
      <c r="AU39" s="1044"/>
      <c r="AV39" s="1044"/>
      <c r="AW39" s="1046"/>
      <c r="AX39" s="1045"/>
      <c r="AY39" s="1044"/>
      <c r="AZ39" s="1044"/>
      <c r="BA39" s="1043"/>
      <c r="BB39" s="1042"/>
      <c r="BC39" s="1061"/>
      <c r="BD39" s="1061"/>
      <c r="BE39" s="1060"/>
    </row>
    <row r="40" spans="2:66" s="919" customFormat="1" ht="150.75" customHeight="1" x14ac:dyDescent="0.2">
      <c r="B40" s="1245">
        <v>9</v>
      </c>
      <c r="C40" s="1057"/>
      <c r="D40" s="1057"/>
      <c r="E40" s="1057"/>
      <c r="F40" s="1057"/>
      <c r="G40" s="1057"/>
      <c r="H40" s="1057"/>
      <c r="I40" s="1057"/>
      <c r="J40" s="1057"/>
      <c r="K40" s="1057"/>
      <c r="L40" s="1057"/>
      <c r="M40" s="1057"/>
      <c r="N40" s="1057"/>
      <c r="O40" s="1057"/>
      <c r="P40" s="1057"/>
      <c r="Q40" s="1057"/>
      <c r="R40" s="1057"/>
      <c r="S40" s="1057"/>
      <c r="T40" s="1687" t="s">
        <v>256</v>
      </c>
      <c r="U40" s="1688"/>
      <c r="V40" s="1056">
        <v>2</v>
      </c>
      <c r="W40" s="1638" t="s">
        <v>59</v>
      </c>
      <c r="X40" s="1639"/>
      <c r="Y40" s="1639"/>
      <c r="Z40" s="1639"/>
      <c r="AA40" s="1639"/>
      <c r="AB40" s="1639"/>
      <c r="AC40" s="1639"/>
      <c r="AD40" s="1640"/>
      <c r="AE40" s="1071">
        <v>1</v>
      </c>
      <c r="AF40" s="1070">
        <f>AE40*30</f>
        <v>30</v>
      </c>
      <c r="AG40" s="1070"/>
      <c r="AH40" s="1070"/>
      <c r="AI40" s="1070"/>
      <c r="AJ40" s="1070"/>
      <c r="AK40" s="1070"/>
      <c r="AL40" s="1070"/>
      <c r="AM40" s="1063"/>
      <c r="AN40" s="1063"/>
      <c r="AO40" s="1062">
        <f>AF40-AG40</f>
        <v>30</v>
      </c>
      <c r="AP40" s="1045"/>
      <c r="AQ40" s="1044">
        <v>3</v>
      </c>
      <c r="AR40" s="1044"/>
      <c r="AS40" s="1046"/>
      <c r="AT40" s="1047">
        <v>3</v>
      </c>
      <c r="AU40" s="1044"/>
      <c r="AV40" s="1044"/>
      <c r="AW40" s="1046"/>
      <c r="AX40" s="1045"/>
      <c r="AY40" s="1044"/>
      <c r="AZ40" s="1044"/>
      <c r="BA40" s="1043"/>
      <c r="BB40" s="1042"/>
      <c r="BC40" s="1061"/>
      <c r="BD40" s="1061"/>
      <c r="BE40" s="1060"/>
    </row>
    <row r="41" spans="2:66" s="918" customFormat="1" ht="152.25" customHeight="1" x14ac:dyDescent="0.2">
      <c r="B41" s="1244">
        <v>10</v>
      </c>
      <c r="C41" s="1069"/>
      <c r="D41" s="1069"/>
      <c r="E41" s="1069"/>
      <c r="F41" s="1069"/>
      <c r="G41" s="1069"/>
      <c r="H41" s="1069"/>
      <c r="I41" s="1069"/>
      <c r="J41" s="1069"/>
      <c r="K41" s="1069"/>
      <c r="L41" s="1069"/>
      <c r="M41" s="1069"/>
      <c r="N41" s="1069"/>
      <c r="O41" s="1069"/>
      <c r="P41" s="1069"/>
      <c r="Q41" s="1069"/>
      <c r="R41" s="1069"/>
      <c r="S41" s="1069"/>
      <c r="T41" s="1681" t="s">
        <v>255</v>
      </c>
      <c r="U41" s="1682"/>
      <c r="V41" s="1683"/>
      <c r="W41" s="1911"/>
      <c r="X41" s="1912"/>
      <c r="Y41" s="1912"/>
      <c r="Z41" s="1912"/>
      <c r="AA41" s="1912"/>
      <c r="AB41" s="1912"/>
      <c r="AC41" s="1912"/>
      <c r="AD41" s="1913"/>
      <c r="AE41" s="1066"/>
      <c r="AF41" s="1065"/>
      <c r="AG41" s="1065"/>
      <c r="AH41" s="1065"/>
      <c r="AI41" s="1065"/>
      <c r="AJ41" s="1065"/>
      <c r="AK41" s="1065"/>
      <c r="AL41" s="1065"/>
      <c r="AM41" s="1064"/>
      <c r="AN41" s="1063"/>
      <c r="AO41" s="1062"/>
      <c r="AP41" s="1045"/>
      <c r="AQ41" s="1044"/>
      <c r="AR41" s="1044"/>
      <c r="AS41" s="1046"/>
      <c r="AT41" s="1047"/>
      <c r="AU41" s="1044"/>
      <c r="AV41" s="1044"/>
      <c r="AW41" s="1046"/>
      <c r="AX41" s="1045"/>
      <c r="AY41" s="1044"/>
      <c r="AZ41" s="1044"/>
      <c r="BA41" s="1043"/>
      <c r="BB41" s="1042"/>
      <c r="BC41" s="1061"/>
      <c r="BD41" s="1061"/>
      <c r="BE41" s="1060"/>
    </row>
    <row r="42" spans="2:66" s="918" customFormat="1" ht="129.94999999999999" hidden="1" customHeight="1" x14ac:dyDescent="0.2">
      <c r="B42" s="1244">
        <v>10</v>
      </c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69"/>
      <c r="R42" s="1069"/>
      <c r="S42" s="1069"/>
      <c r="T42" s="1914" t="s">
        <v>254</v>
      </c>
      <c r="U42" s="1645"/>
      <c r="V42" s="1056" t="s">
        <v>166</v>
      </c>
      <c r="W42" s="1629" t="s">
        <v>59</v>
      </c>
      <c r="X42" s="1630"/>
      <c r="Y42" s="1630"/>
      <c r="Z42" s="1630"/>
      <c r="AA42" s="1630"/>
      <c r="AB42" s="1630"/>
      <c r="AC42" s="1630"/>
      <c r="AD42" s="1631"/>
      <c r="AE42" s="1066">
        <v>5</v>
      </c>
      <c r="AF42" s="1065">
        <f>AE42*30</f>
        <v>150</v>
      </c>
      <c r="AG42" s="1065">
        <f>SUM(AH42:AN42)</f>
        <v>144</v>
      </c>
      <c r="AH42" s="1065">
        <v>36</v>
      </c>
      <c r="AI42" s="1065">
        <v>8</v>
      </c>
      <c r="AJ42" s="1065">
        <v>36</v>
      </c>
      <c r="AK42" s="1065">
        <v>8</v>
      </c>
      <c r="AL42" s="1065"/>
      <c r="AM42" s="1064"/>
      <c r="AN42" s="1063">
        <v>56</v>
      </c>
      <c r="AO42" s="1062">
        <f>AF42-AG42</f>
        <v>6</v>
      </c>
      <c r="AP42" s="1045"/>
      <c r="AQ42" s="1044">
        <v>3</v>
      </c>
      <c r="AR42" s="1044">
        <v>3</v>
      </c>
      <c r="AS42" s="1046"/>
      <c r="AT42" s="1047"/>
      <c r="AU42" s="1044">
        <v>3</v>
      </c>
      <c r="AV42" s="1044"/>
      <c r="AW42" s="1046"/>
      <c r="AX42" s="1045">
        <f>SUM(AY42:BA42)</f>
        <v>4</v>
      </c>
      <c r="AY42" s="1044">
        <v>2</v>
      </c>
      <c r="AZ42" s="1044">
        <v>2</v>
      </c>
      <c r="BA42" s="1043"/>
      <c r="BB42" s="1042"/>
      <c r="BC42" s="1061"/>
      <c r="BD42" s="1061"/>
      <c r="BE42" s="1060"/>
    </row>
    <row r="43" spans="2:66" s="918" customFormat="1" ht="129.94999999999999" hidden="1" customHeight="1" x14ac:dyDescent="0.2">
      <c r="B43" s="1246">
        <v>10</v>
      </c>
      <c r="C43" s="1067"/>
      <c r="D43" s="1067"/>
      <c r="E43" s="1067"/>
      <c r="F43" s="1067"/>
      <c r="G43" s="1067"/>
      <c r="H43" s="1067"/>
      <c r="I43" s="1067"/>
      <c r="J43" s="1067"/>
      <c r="K43" s="1067"/>
      <c r="L43" s="1067"/>
      <c r="M43" s="1067"/>
      <c r="N43" s="1067"/>
      <c r="O43" s="1067"/>
      <c r="P43" s="1067"/>
      <c r="Q43" s="1067"/>
      <c r="R43" s="1067"/>
      <c r="S43" s="1067"/>
      <c r="T43" s="1644" t="s">
        <v>253</v>
      </c>
      <c r="U43" s="1645"/>
      <c r="V43" s="1056" t="s">
        <v>166</v>
      </c>
      <c r="W43" s="1629" t="s">
        <v>59</v>
      </c>
      <c r="X43" s="1630"/>
      <c r="Y43" s="1630"/>
      <c r="Z43" s="1630"/>
      <c r="AA43" s="1630"/>
      <c r="AB43" s="1630"/>
      <c r="AC43" s="1630"/>
      <c r="AD43" s="1631"/>
      <c r="AE43" s="1066">
        <v>5</v>
      </c>
      <c r="AF43" s="1065">
        <f>AE43*30</f>
        <v>150</v>
      </c>
      <c r="AG43" s="1065">
        <f>SUM(AH43:AN43)</f>
        <v>144</v>
      </c>
      <c r="AH43" s="1065">
        <f t="shared" ref="AH43:AK44" si="0">AH42</f>
        <v>36</v>
      </c>
      <c r="AI43" s="1065">
        <f t="shared" si="0"/>
        <v>8</v>
      </c>
      <c r="AJ43" s="1065">
        <f t="shared" si="0"/>
        <v>36</v>
      </c>
      <c r="AK43" s="1065">
        <f t="shared" si="0"/>
        <v>8</v>
      </c>
      <c r="AL43" s="1065"/>
      <c r="AM43" s="1064"/>
      <c r="AN43" s="1063">
        <f>AN42</f>
        <v>56</v>
      </c>
      <c r="AO43" s="1062">
        <f>AF43-AG43</f>
        <v>6</v>
      </c>
      <c r="AP43" s="1045"/>
      <c r="AQ43" s="1044">
        <f>AQ42</f>
        <v>3</v>
      </c>
      <c r="AR43" s="1044">
        <f>AR42</f>
        <v>3</v>
      </c>
      <c r="AS43" s="1046"/>
      <c r="AT43" s="1047"/>
      <c r="AU43" s="1044">
        <f>AU42</f>
        <v>3</v>
      </c>
      <c r="AV43" s="1044"/>
      <c r="AW43" s="1046"/>
      <c r="AX43" s="1045">
        <f t="shared" ref="AX43:AZ44" si="1">AX42</f>
        <v>4</v>
      </c>
      <c r="AY43" s="1044">
        <f t="shared" si="1"/>
        <v>2</v>
      </c>
      <c r="AZ43" s="1044">
        <f t="shared" si="1"/>
        <v>2</v>
      </c>
      <c r="BA43" s="1043"/>
      <c r="BB43" s="1042"/>
      <c r="BC43" s="1061"/>
      <c r="BD43" s="1061"/>
      <c r="BE43" s="1060"/>
    </row>
    <row r="44" spans="2:66" s="918" customFormat="1" ht="129.94999999999999" customHeight="1" thickBot="1" x14ac:dyDescent="0.6">
      <c r="B44" s="1246">
        <v>10</v>
      </c>
      <c r="C44" s="1067"/>
      <c r="D44" s="1067"/>
      <c r="E44" s="1067"/>
      <c r="F44" s="1067"/>
      <c r="G44" s="1067"/>
      <c r="H44" s="1067"/>
      <c r="I44" s="1067"/>
      <c r="J44" s="1067"/>
      <c r="K44" s="1067"/>
      <c r="L44" s="1067"/>
      <c r="M44" s="1067"/>
      <c r="N44" s="1067"/>
      <c r="O44" s="1067"/>
      <c r="P44" s="1067"/>
      <c r="Q44" s="1067"/>
      <c r="R44" s="1067"/>
      <c r="S44" s="1067"/>
      <c r="T44" s="1915" t="s">
        <v>252</v>
      </c>
      <c r="U44" s="1916"/>
      <c r="V44" s="1056">
        <v>2</v>
      </c>
      <c r="W44" s="1629" t="s">
        <v>59</v>
      </c>
      <c r="X44" s="1630"/>
      <c r="Y44" s="1630"/>
      <c r="Z44" s="1630"/>
      <c r="AA44" s="1630"/>
      <c r="AB44" s="1630"/>
      <c r="AC44" s="1630"/>
      <c r="AD44" s="1631"/>
      <c r="AE44" s="1066">
        <v>5</v>
      </c>
      <c r="AF44" s="1065">
        <f>AE44*30</f>
        <v>150</v>
      </c>
      <c r="AG44" s="1065">
        <f>SUM(AH44,AJ44,AL44)</f>
        <v>72</v>
      </c>
      <c r="AH44" s="1065">
        <f t="shared" si="0"/>
        <v>36</v>
      </c>
      <c r="AI44" s="1065">
        <f t="shared" si="0"/>
        <v>8</v>
      </c>
      <c r="AJ44" s="1065">
        <f t="shared" si="0"/>
        <v>36</v>
      </c>
      <c r="AK44" s="1065">
        <f t="shared" si="0"/>
        <v>8</v>
      </c>
      <c r="AL44" s="1065"/>
      <c r="AM44" s="1064"/>
      <c r="AN44" s="1063">
        <f>AN43</f>
        <v>56</v>
      </c>
      <c r="AO44" s="1062">
        <f>AF44-AG44</f>
        <v>78</v>
      </c>
      <c r="AP44" s="1045"/>
      <c r="AQ44" s="1044">
        <f>AQ43</f>
        <v>3</v>
      </c>
      <c r="AR44" s="1044">
        <f>AR43</f>
        <v>3</v>
      </c>
      <c r="AS44" s="1046"/>
      <c r="AT44" s="1047"/>
      <c r="AU44" s="1044">
        <f>AU43</f>
        <v>3</v>
      </c>
      <c r="AV44" s="1044"/>
      <c r="AW44" s="1046"/>
      <c r="AX44" s="1045">
        <f t="shared" si="1"/>
        <v>4</v>
      </c>
      <c r="AY44" s="1044">
        <f t="shared" si="1"/>
        <v>2</v>
      </c>
      <c r="AZ44" s="1044">
        <f t="shared" si="1"/>
        <v>2</v>
      </c>
      <c r="BA44" s="1043"/>
      <c r="BB44" s="1042"/>
      <c r="BC44" s="1061"/>
      <c r="BD44" s="1061"/>
      <c r="BE44" s="1060"/>
    </row>
    <row r="45" spans="2:66" s="918" customFormat="1" ht="50.1" customHeight="1" thickBot="1" x14ac:dyDescent="0.25">
      <c r="B45" s="1641" t="s">
        <v>251</v>
      </c>
      <c r="C45" s="1642"/>
      <c r="D45" s="1642"/>
      <c r="E45" s="1642"/>
      <c r="F45" s="1642"/>
      <c r="G45" s="1642"/>
      <c r="H45" s="1642"/>
      <c r="I45" s="1642"/>
      <c r="J45" s="1642"/>
      <c r="K45" s="1642"/>
      <c r="L45" s="1642"/>
      <c r="M45" s="1642"/>
      <c r="N45" s="1642"/>
      <c r="O45" s="1642"/>
      <c r="P45" s="1642"/>
      <c r="Q45" s="1642"/>
      <c r="R45" s="1642"/>
      <c r="S45" s="1642"/>
      <c r="T45" s="1642"/>
      <c r="U45" s="1642"/>
      <c r="V45" s="1642"/>
      <c r="W45" s="1642"/>
      <c r="X45" s="1642"/>
      <c r="Y45" s="1642"/>
      <c r="Z45" s="1642"/>
      <c r="AA45" s="1642"/>
      <c r="AB45" s="1642"/>
      <c r="AC45" s="1642"/>
      <c r="AD45" s="1642"/>
      <c r="AE45" s="1642"/>
      <c r="AF45" s="1642"/>
      <c r="AG45" s="1642"/>
      <c r="AH45" s="1642"/>
      <c r="AI45" s="1642"/>
      <c r="AJ45" s="1642"/>
      <c r="AK45" s="1642"/>
      <c r="AL45" s="1642"/>
      <c r="AM45" s="1642"/>
      <c r="AN45" s="1642"/>
      <c r="AO45" s="1642"/>
      <c r="AP45" s="1642"/>
      <c r="AQ45" s="1642"/>
      <c r="AR45" s="1642"/>
      <c r="AS45" s="1642"/>
      <c r="AT45" s="1642"/>
      <c r="AU45" s="1642"/>
      <c r="AV45" s="1642"/>
      <c r="AW45" s="1642"/>
      <c r="AX45" s="1642"/>
      <c r="AY45" s="1642"/>
      <c r="AZ45" s="1642"/>
      <c r="BA45" s="1642"/>
      <c r="BB45" s="1642"/>
      <c r="BC45" s="1642"/>
      <c r="BD45" s="1642"/>
      <c r="BE45" s="1643"/>
    </row>
    <row r="46" spans="2:66" s="918" customFormat="1" ht="144.75" customHeight="1" x14ac:dyDescent="0.2">
      <c r="B46" s="1058">
        <v>11</v>
      </c>
      <c r="C46" s="1057"/>
      <c r="D46" s="1057"/>
      <c r="E46" s="1057"/>
      <c r="F46" s="1057"/>
      <c r="G46" s="1057"/>
      <c r="H46" s="1057"/>
      <c r="I46" s="1057"/>
      <c r="J46" s="1057"/>
      <c r="K46" s="1057"/>
      <c r="L46" s="1057"/>
      <c r="M46" s="1057"/>
      <c r="N46" s="1057"/>
      <c r="O46" s="1057"/>
      <c r="P46" s="1057"/>
      <c r="Q46" s="1057"/>
      <c r="R46" s="1057"/>
      <c r="S46" s="1057"/>
      <c r="T46" s="1644" t="s">
        <v>250</v>
      </c>
      <c r="U46" s="1645"/>
      <c r="V46" s="1056">
        <v>2</v>
      </c>
      <c r="W46" s="1626" t="s">
        <v>59</v>
      </c>
      <c r="X46" s="1627"/>
      <c r="Y46" s="1627"/>
      <c r="Z46" s="1627"/>
      <c r="AA46" s="1627"/>
      <c r="AB46" s="1627"/>
      <c r="AC46" s="1627"/>
      <c r="AD46" s="1628"/>
      <c r="AE46" s="1055">
        <v>9</v>
      </c>
      <c r="AF46" s="1054">
        <v>270</v>
      </c>
      <c r="AG46" s="1053"/>
      <c r="AH46" s="1052"/>
      <c r="AI46" s="1052"/>
      <c r="AJ46" s="1052"/>
      <c r="AK46" s="1052"/>
      <c r="AL46" s="1052"/>
      <c r="AM46" s="1059"/>
      <c r="AN46" s="1049"/>
      <c r="AO46" s="1048">
        <f>AF46-AG46</f>
        <v>270</v>
      </c>
      <c r="AP46" s="1047"/>
      <c r="AQ46" s="1044">
        <v>4</v>
      </c>
      <c r="AR46" s="1044"/>
      <c r="AS46" s="1046"/>
      <c r="AT46" s="1047"/>
      <c r="AU46" s="1044"/>
      <c r="AV46" s="1044"/>
      <c r="AW46" s="1046"/>
      <c r="AX46" s="1045"/>
      <c r="AY46" s="1044"/>
      <c r="AZ46" s="1044"/>
      <c r="BA46" s="1043"/>
      <c r="BB46" s="1042"/>
      <c r="BC46" s="1041"/>
      <c r="BD46" s="1041"/>
      <c r="BE46" s="1040"/>
    </row>
    <row r="47" spans="2:66" s="918" customFormat="1" ht="150.75" customHeight="1" x14ac:dyDescent="0.2">
      <c r="B47" s="1058">
        <v>11</v>
      </c>
      <c r="C47" s="1057"/>
      <c r="D47" s="1057"/>
      <c r="E47" s="1057"/>
      <c r="F47" s="1057"/>
      <c r="G47" s="1057"/>
      <c r="H47" s="1057"/>
      <c r="I47" s="1057"/>
      <c r="J47" s="1057"/>
      <c r="K47" s="1057"/>
      <c r="L47" s="1057"/>
      <c r="M47" s="1057"/>
      <c r="N47" s="1057"/>
      <c r="O47" s="1057"/>
      <c r="P47" s="1057"/>
      <c r="Q47" s="1057"/>
      <c r="R47" s="1057"/>
      <c r="S47" s="1057"/>
      <c r="T47" s="1644" t="s">
        <v>249</v>
      </c>
      <c r="U47" s="1645"/>
      <c r="V47" s="1056">
        <v>2</v>
      </c>
      <c r="W47" s="1626" t="s">
        <v>59</v>
      </c>
      <c r="X47" s="1627"/>
      <c r="Y47" s="1627"/>
      <c r="Z47" s="1627"/>
      <c r="AA47" s="1627"/>
      <c r="AB47" s="1627"/>
      <c r="AC47" s="1627"/>
      <c r="AD47" s="1628"/>
      <c r="AE47" s="1055">
        <v>21</v>
      </c>
      <c r="AF47" s="1054">
        <v>630</v>
      </c>
      <c r="AG47" s="1053"/>
      <c r="AH47" s="1052"/>
      <c r="AI47" s="1052"/>
      <c r="AJ47" s="1052"/>
      <c r="AK47" s="1051"/>
      <c r="AL47" s="1051"/>
      <c r="AM47" s="1050"/>
      <c r="AN47" s="1049"/>
      <c r="AO47" s="1048">
        <f>AF47-AG47</f>
        <v>630</v>
      </c>
      <c r="AP47" s="1047"/>
      <c r="AQ47" s="1044"/>
      <c r="AR47" s="1044"/>
      <c r="AS47" s="1046"/>
      <c r="AT47" s="1047"/>
      <c r="AU47" s="1044"/>
      <c r="AV47" s="1044"/>
      <c r="AW47" s="1046"/>
      <c r="AX47" s="1045"/>
      <c r="AY47" s="1044"/>
      <c r="AZ47" s="1044"/>
      <c r="BA47" s="1043"/>
      <c r="BB47" s="1042"/>
      <c r="BC47" s="1041"/>
      <c r="BD47" s="1041"/>
      <c r="BE47" s="1040"/>
    </row>
    <row r="48" spans="2:66" s="918" customFormat="1" ht="50.1" customHeight="1" thickBot="1" x14ac:dyDescent="0.25">
      <c r="B48" s="1635" t="s">
        <v>248</v>
      </c>
      <c r="C48" s="1636"/>
      <c r="D48" s="1636"/>
      <c r="E48" s="1636"/>
      <c r="F48" s="1636"/>
      <c r="G48" s="1636"/>
      <c r="H48" s="1636"/>
      <c r="I48" s="1636"/>
      <c r="J48" s="1636"/>
      <c r="K48" s="1636"/>
      <c r="L48" s="1636"/>
      <c r="M48" s="1636"/>
      <c r="N48" s="1636"/>
      <c r="O48" s="1636"/>
      <c r="P48" s="1636"/>
      <c r="Q48" s="1636"/>
      <c r="R48" s="1636"/>
      <c r="S48" s="1636"/>
      <c r="T48" s="1636"/>
      <c r="U48" s="1636"/>
      <c r="V48" s="1636"/>
      <c r="W48" s="1636"/>
      <c r="X48" s="1636"/>
      <c r="Y48" s="1636"/>
      <c r="Z48" s="1636"/>
      <c r="AA48" s="1636"/>
      <c r="AB48" s="1636"/>
      <c r="AC48" s="1636"/>
      <c r="AD48" s="1637"/>
      <c r="AE48" s="1039">
        <f t="shared" ref="AE48:AM48" si="2">SUM(AE36,AE39,AE42,AE46:AE47)</f>
        <v>45</v>
      </c>
      <c r="AF48" s="1038">
        <f t="shared" si="2"/>
        <v>1350</v>
      </c>
      <c r="AG48" s="1038">
        <f t="shared" si="2"/>
        <v>252</v>
      </c>
      <c r="AH48" s="1038">
        <f>SUM(AH36,AH39,AH42,AH46:AH47)</f>
        <v>72</v>
      </c>
      <c r="AI48" s="1038">
        <f t="shared" si="2"/>
        <v>16</v>
      </c>
      <c r="AJ48" s="1038">
        <f t="shared" si="2"/>
        <v>54</v>
      </c>
      <c r="AK48" s="1037">
        <f t="shared" si="2"/>
        <v>12</v>
      </c>
      <c r="AL48" s="1037">
        <f t="shared" si="2"/>
        <v>54</v>
      </c>
      <c r="AM48" s="1037">
        <f t="shared" si="2"/>
        <v>12</v>
      </c>
      <c r="AN48" s="1036">
        <f>SUM(AN36,AN39,AN42,AN46:AN47)</f>
        <v>140</v>
      </c>
      <c r="AO48" s="1035">
        <f>SUM(AO40,AO36,AO44,AO46:AO47)</f>
        <v>1170</v>
      </c>
      <c r="AP48" s="1034">
        <f>COUNT(AP36,AP39,AP42,AP46:AP47)</f>
        <v>1</v>
      </c>
      <c r="AQ48" s="1031">
        <f>COUNT(AQ36,AQ39,AQ42,AQ46:AQ47)</f>
        <v>3</v>
      </c>
      <c r="AR48" s="1031">
        <f>COUNT(AR36,AR39,AR42,AR46:AR47)</f>
        <v>2</v>
      </c>
      <c r="AS48" s="1033"/>
      <c r="AT48" s="1034">
        <f>COUNT(AT36,AT39,AT42,AT46:AT47)</f>
        <v>1</v>
      </c>
      <c r="AU48" s="1031">
        <f>COUNT(AU36,AU39,AU42,AU46:AU47)</f>
        <v>1</v>
      </c>
      <c r="AV48" s="1031"/>
      <c r="AW48" s="1033"/>
      <c r="AX48" s="1032">
        <f>SUM(AX36,AX39,AX42,AX46:AX47)</f>
        <v>10</v>
      </c>
      <c r="AY48" s="1031">
        <f>SUM(AY36,AY39,AY42,AY46:AY47)</f>
        <v>4</v>
      </c>
      <c r="AZ48" s="1031">
        <f>SUM(AZ36,AZ39,AZ42,AZ46:AZ47)</f>
        <v>3</v>
      </c>
      <c r="BA48" s="1030">
        <f>SUM(BA36,BA39,BA42,BA46:BA47)</f>
        <v>3</v>
      </c>
      <c r="BB48" s="1029"/>
      <c r="BC48" s="1028"/>
      <c r="BD48" s="1028"/>
      <c r="BE48" s="1027"/>
    </row>
    <row r="49" spans="2:70" s="1017" customFormat="1" ht="48.75" customHeight="1" thickBot="1" x14ac:dyDescent="0.65">
      <c r="B49" s="1859" t="s">
        <v>198</v>
      </c>
      <c r="C49" s="1860"/>
      <c r="D49" s="1860"/>
      <c r="E49" s="1860"/>
      <c r="F49" s="1860"/>
      <c r="G49" s="1860"/>
      <c r="H49" s="1860"/>
      <c r="I49" s="1860"/>
      <c r="J49" s="1860"/>
      <c r="K49" s="1860"/>
      <c r="L49" s="1860"/>
      <c r="M49" s="1860"/>
      <c r="N49" s="1860"/>
      <c r="O49" s="1860"/>
      <c r="P49" s="1860"/>
      <c r="Q49" s="1860"/>
      <c r="R49" s="1860"/>
      <c r="S49" s="1860"/>
      <c r="T49" s="1860"/>
      <c r="U49" s="1860"/>
      <c r="V49" s="1860"/>
      <c r="W49" s="1860"/>
      <c r="X49" s="1860"/>
      <c r="Y49" s="1860"/>
      <c r="Z49" s="1860"/>
      <c r="AA49" s="1860"/>
      <c r="AB49" s="1860"/>
      <c r="AC49" s="1860"/>
      <c r="AD49" s="1861"/>
      <c r="AE49" s="1026">
        <f t="shared" ref="AE49:AR49" si="3">AE48</f>
        <v>45</v>
      </c>
      <c r="AF49" s="1025">
        <f t="shared" si="3"/>
        <v>1350</v>
      </c>
      <c r="AG49" s="1025">
        <f t="shared" si="3"/>
        <v>252</v>
      </c>
      <c r="AH49" s="1025">
        <f t="shared" si="3"/>
        <v>72</v>
      </c>
      <c r="AI49" s="1025">
        <f t="shared" si="3"/>
        <v>16</v>
      </c>
      <c r="AJ49" s="1025">
        <f t="shared" si="3"/>
        <v>54</v>
      </c>
      <c r="AK49" s="1025">
        <f t="shared" si="3"/>
        <v>12</v>
      </c>
      <c r="AL49" s="1025">
        <f t="shared" si="3"/>
        <v>54</v>
      </c>
      <c r="AM49" s="1025">
        <f t="shared" si="3"/>
        <v>12</v>
      </c>
      <c r="AN49" s="1023">
        <f t="shared" si="3"/>
        <v>140</v>
      </c>
      <c r="AO49" s="1024">
        <f t="shared" si="3"/>
        <v>1170</v>
      </c>
      <c r="AP49" s="1022">
        <f t="shared" si="3"/>
        <v>1</v>
      </c>
      <c r="AQ49" s="1021">
        <f t="shared" si="3"/>
        <v>3</v>
      </c>
      <c r="AR49" s="1021">
        <f t="shared" si="3"/>
        <v>2</v>
      </c>
      <c r="AS49" s="1020"/>
      <c r="AT49" s="1022">
        <f>AT48</f>
        <v>1</v>
      </c>
      <c r="AU49" s="1021">
        <f>AU48</f>
        <v>1</v>
      </c>
      <c r="AV49" s="1021"/>
      <c r="AW49" s="1023"/>
      <c r="AX49" s="1021">
        <f>AX48</f>
        <v>10</v>
      </c>
      <c r="AY49" s="1021">
        <f>AY48</f>
        <v>4</v>
      </c>
      <c r="AZ49" s="1021">
        <f>AZ48</f>
        <v>3</v>
      </c>
      <c r="BA49" s="1020">
        <f>BA48</f>
        <v>3</v>
      </c>
      <c r="BB49" s="1022"/>
      <c r="BC49" s="1021"/>
      <c r="BD49" s="1021"/>
      <c r="BE49" s="1020"/>
      <c r="BF49" s="1019"/>
      <c r="BG49" s="1019"/>
      <c r="BH49" s="1019"/>
      <c r="BI49" s="1019"/>
      <c r="BJ49" s="1019"/>
      <c r="BL49" s="1018"/>
      <c r="BM49" s="1018"/>
      <c r="BN49" s="1018"/>
    </row>
    <row r="50" spans="2:70" s="918" customFormat="1" ht="50.1" customHeight="1" thickBot="1" x14ac:dyDescent="0.25">
      <c r="B50" s="1695" t="s">
        <v>197</v>
      </c>
      <c r="C50" s="1696"/>
      <c r="D50" s="1696"/>
      <c r="E50" s="1696"/>
      <c r="F50" s="1696"/>
      <c r="G50" s="1696"/>
      <c r="H50" s="1696"/>
      <c r="I50" s="1696"/>
      <c r="J50" s="1696"/>
      <c r="K50" s="1696"/>
      <c r="L50" s="1696"/>
      <c r="M50" s="1696"/>
      <c r="N50" s="1696"/>
      <c r="O50" s="1696"/>
      <c r="P50" s="1696"/>
      <c r="Q50" s="1696"/>
      <c r="R50" s="1696"/>
      <c r="S50" s="1696"/>
      <c r="T50" s="1696"/>
      <c r="U50" s="1696"/>
      <c r="V50" s="1696"/>
      <c r="W50" s="1696"/>
      <c r="X50" s="1696"/>
      <c r="Y50" s="1696"/>
      <c r="Z50" s="1696"/>
      <c r="AA50" s="1696"/>
      <c r="AB50" s="1696"/>
      <c r="AC50" s="1696"/>
      <c r="AD50" s="1697"/>
      <c r="AE50" s="1009">
        <f t="shared" ref="AE50:AR50" si="4">AE49+AE32</f>
        <v>60</v>
      </c>
      <c r="AF50" s="1016">
        <f t="shared" si="4"/>
        <v>1800</v>
      </c>
      <c r="AG50" s="1016">
        <f t="shared" si="4"/>
        <v>432</v>
      </c>
      <c r="AH50" s="1016">
        <f t="shared" si="4"/>
        <v>162</v>
      </c>
      <c r="AI50" s="1016">
        <f t="shared" si="4"/>
        <v>16</v>
      </c>
      <c r="AJ50" s="1016">
        <f t="shared" si="4"/>
        <v>144</v>
      </c>
      <c r="AK50" s="1016">
        <f t="shared" si="4"/>
        <v>12</v>
      </c>
      <c r="AL50" s="1016">
        <f t="shared" si="4"/>
        <v>54</v>
      </c>
      <c r="AM50" s="1015">
        <f t="shared" si="4"/>
        <v>12</v>
      </c>
      <c r="AN50" s="1007">
        <f t="shared" si="4"/>
        <v>140</v>
      </c>
      <c r="AO50" s="1014">
        <f>AO49+AO32</f>
        <v>1440</v>
      </c>
      <c r="AP50" s="1009">
        <f t="shared" si="4"/>
        <v>3</v>
      </c>
      <c r="AQ50" s="1008">
        <f t="shared" si="4"/>
        <v>6</v>
      </c>
      <c r="AR50" s="1008">
        <f t="shared" si="4"/>
        <v>5</v>
      </c>
      <c r="AS50" s="1013"/>
      <c r="AT50" s="1012">
        <f>AT49+AT32</f>
        <v>1</v>
      </c>
      <c r="AU50" s="1011">
        <f>AU49+AU32</f>
        <v>3</v>
      </c>
      <c r="AV50" s="1011"/>
      <c r="AW50" s="1010"/>
      <c r="AX50" s="1009">
        <f>AX49+AX32</f>
        <v>20</v>
      </c>
      <c r="AY50" s="1008">
        <f>AY49+AY32</f>
        <v>9</v>
      </c>
      <c r="AZ50" s="1008">
        <f>AZ49+AZ32</f>
        <v>6</v>
      </c>
      <c r="BA50" s="1007">
        <f>BA49+BA32</f>
        <v>5</v>
      </c>
      <c r="BB50" s="1006"/>
      <c r="BC50" s="1005"/>
      <c r="BD50" s="1005"/>
      <c r="BE50" s="1004"/>
    </row>
    <row r="51" spans="2:70" s="918" customFormat="1" ht="39.950000000000003" customHeight="1" x14ac:dyDescent="0.2">
      <c r="B51" s="1698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1699"/>
      <c r="V51" s="1699"/>
      <c r="W51" s="981"/>
      <c r="X51" s="981"/>
      <c r="Y51" s="980"/>
      <c r="Z51" s="980"/>
      <c r="AA51" s="1003"/>
      <c r="AB51" s="1700" t="s">
        <v>66</v>
      </c>
      <c r="AC51" s="1701"/>
      <c r="AD51" s="1702"/>
      <c r="AE51" s="1904" t="s">
        <v>67</v>
      </c>
      <c r="AF51" s="1905"/>
      <c r="AG51" s="1905"/>
      <c r="AH51" s="1905"/>
      <c r="AI51" s="1905"/>
      <c r="AJ51" s="1905"/>
      <c r="AK51" s="1905"/>
      <c r="AL51" s="1905"/>
      <c r="AM51" s="1905"/>
      <c r="AN51" s="1906"/>
      <c r="AO51" s="1907"/>
      <c r="AP51" s="1000">
        <f>AP50</f>
        <v>3</v>
      </c>
      <c r="AQ51" s="999"/>
      <c r="AR51" s="999"/>
      <c r="AS51" s="1001"/>
      <c r="AT51" s="1002"/>
      <c r="AU51" s="999"/>
      <c r="AV51" s="999"/>
      <c r="AW51" s="1001"/>
      <c r="AX51" s="1000">
        <f>COUNTIF(AP23:AP24,"=3")+COUNTIF(AP27:AP28,"=3")+COUNTIF(AP30,"=3")+COUNTIF(AP36:AP40,"=3")/2+COUNTIF(AP42:AP44,"=3")/3</f>
        <v>3</v>
      </c>
      <c r="AY51" s="999"/>
      <c r="AZ51" s="999"/>
      <c r="BA51" s="998"/>
      <c r="BB51" s="997"/>
      <c r="BC51" s="996"/>
      <c r="BD51" s="996"/>
      <c r="BE51" s="995"/>
    </row>
    <row r="52" spans="2:70" s="918" customFormat="1" ht="39.950000000000003" customHeight="1" x14ac:dyDescent="0.2">
      <c r="B52" s="1698"/>
      <c r="C52" s="982"/>
      <c r="D52" s="982"/>
      <c r="E52" s="982"/>
      <c r="F52" s="982"/>
      <c r="G52" s="982"/>
      <c r="H52" s="982"/>
      <c r="I52" s="982"/>
      <c r="J52" s="982"/>
      <c r="K52" s="982"/>
      <c r="L52" s="982"/>
      <c r="M52" s="982"/>
      <c r="N52" s="982"/>
      <c r="O52" s="982"/>
      <c r="P52" s="982"/>
      <c r="Q52" s="982"/>
      <c r="R52" s="982"/>
      <c r="S52" s="982"/>
      <c r="T52" s="982"/>
      <c r="U52" s="1711"/>
      <c r="V52" s="1711"/>
      <c r="W52" s="981"/>
      <c r="X52" s="981"/>
      <c r="Y52" s="980"/>
      <c r="Z52" s="980"/>
      <c r="AA52" s="980"/>
      <c r="AB52" s="1703"/>
      <c r="AC52" s="1704"/>
      <c r="AD52" s="1705"/>
      <c r="AE52" s="1651" t="s">
        <v>68</v>
      </c>
      <c r="AF52" s="1652"/>
      <c r="AG52" s="1652"/>
      <c r="AH52" s="1652"/>
      <c r="AI52" s="1652"/>
      <c r="AJ52" s="1652"/>
      <c r="AK52" s="1652"/>
      <c r="AL52" s="1652"/>
      <c r="AM52" s="1652"/>
      <c r="AN52" s="1653"/>
      <c r="AO52" s="1654"/>
      <c r="AP52" s="988"/>
      <c r="AQ52" s="987">
        <f>AQ50</f>
        <v>6</v>
      </c>
      <c r="AR52" s="987"/>
      <c r="AS52" s="989"/>
      <c r="AT52" s="990"/>
      <c r="AU52" s="987"/>
      <c r="AV52" s="987"/>
      <c r="AW52" s="989"/>
      <c r="AX52" s="988">
        <f>COUNTIF(AQ23:AQ24,"=3")+COUNTIF(AQ27:AQ28,"=3")+COUNTIF(AQ30,"=3")+COUNTIF(AQ36:AQ40,"=3")/2+COUNTIF(AQ42:AQ44,"=3")/3</f>
        <v>5</v>
      </c>
      <c r="AY52" s="987"/>
      <c r="AZ52" s="987"/>
      <c r="BA52" s="986"/>
      <c r="BB52" s="994">
        <v>1</v>
      </c>
      <c r="BC52" s="984"/>
      <c r="BD52" s="984"/>
      <c r="BE52" s="983"/>
    </row>
    <row r="53" spans="2:70" s="918" customFormat="1" ht="39.950000000000003" customHeight="1" x14ac:dyDescent="0.2">
      <c r="B53" s="1698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2"/>
      <c r="T53" s="982"/>
      <c r="U53" s="1711"/>
      <c r="V53" s="1711"/>
      <c r="W53" s="981"/>
      <c r="X53" s="981"/>
      <c r="Y53" s="980"/>
      <c r="Z53" s="980"/>
      <c r="AA53" s="980"/>
      <c r="AB53" s="1703"/>
      <c r="AC53" s="1704"/>
      <c r="AD53" s="1705"/>
      <c r="AE53" s="1651" t="s">
        <v>69</v>
      </c>
      <c r="AF53" s="1652"/>
      <c r="AG53" s="1652"/>
      <c r="AH53" s="1652"/>
      <c r="AI53" s="1652"/>
      <c r="AJ53" s="1652"/>
      <c r="AK53" s="1652"/>
      <c r="AL53" s="1652"/>
      <c r="AM53" s="1652"/>
      <c r="AN53" s="1653"/>
      <c r="AO53" s="1654"/>
      <c r="AP53" s="988"/>
      <c r="AQ53" s="987"/>
      <c r="AR53" s="987">
        <f>AR50</f>
        <v>5</v>
      </c>
      <c r="AS53" s="989"/>
      <c r="AT53" s="990"/>
      <c r="AU53" s="987"/>
      <c r="AV53" s="987"/>
      <c r="AW53" s="989"/>
      <c r="AX53" s="988">
        <f>COUNTIF(AR23:AR24,"=3")+COUNTIF(AR27:AR28,"=3")+COUNTIF(AR30,"=3")+COUNTIF(AR36:AR40,"=3")/2+COUNTIF(AR42:AR44,"=3")/3</f>
        <v>5</v>
      </c>
      <c r="AY53" s="987"/>
      <c r="AZ53" s="987"/>
      <c r="BA53" s="986"/>
      <c r="BB53" s="985"/>
      <c r="BC53" s="984"/>
      <c r="BD53" s="984"/>
      <c r="BE53" s="983"/>
    </row>
    <row r="54" spans="2:70" s="918" customFormat="1" ht="39.950000000000003" customHeight="1" x14ac:dyDescent="0.2">
      <c r="B54" s="1698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2"/>
      <c r="T54" s="993" t="s">
        <v>70</v>
      </c>
      <c r="U54" s="1712"/>
      <c r="V54" s="1712"/>
      <c r="W54" s="981"/>
      <c r="X54" s="981"/>
      <c r="Y54" s="980"/>
      <c r="Z54" s="980"/>
      <c r="AA54" s="980"/>
      <c r="AB54" s="1703"/>
      <c r="AC54" s="1704"/>
      <c r="AD54" s="1705"/>
      <c r="AE54" s="1651" t="s">
        <v>71</v>
      </c>
      <c r="AF54" s="1652"/>
      <c r="AG54" s="1652"/>
      <c r="AH54" s="1652"/>
      <c r="AI54" s="1652"/>
      <c r="AJ54" s="1652"/>
      <c r="AK54" s="1652"/>
      <c r="AL54" s="1652"/>
      <c r="AM54" s="1652"/>
      <c r="AN54" s="1653"/>
      <c r="AO54" s="1654"/>
      <c r="AP54" s="988"/>
      <c r="AQ54" s="987"/>
      <c r="AR54" s="987"/>
      <c r="AS54" s="989"/>
      <c r="AT54" s="990"/>
      <c r="AU54" s="987"/>
      <c r="AV54" s="987"/>
      <c r="AW54" s="989"/>
      <c r="AX54" s="988"/>
      <c r="AY54" s="987"/>
      <c r="AZ54" s="987"/>
      <c r="BA54" s="986"/>
      <c r="BB54" s="985"/>
      <c r="BC54" s="984"/>
      <c r="BD54" s="984"/>
      <c r="BE54" s="983"/>
    </row>
    <row r="55" spans="2:70" s="918" customFormat="1" ht="39.950000000000003" customHeight="1" x14ac:dyDescent="0.4">
      <c r="B55" s="1698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2"/>
      <c r="T55" s="1709" t="s">
        <v>186</v>
      </c>
      <c r="U55" s="1710"/>
      <c r="V55" s="991"/>
      <c r="W55" s="981"/>
      <c r="X55" s="981"/>
      <c r="Y55" s="992"/>
      <c r="Z55" s="992"/>
      <c r="AA55" s="992"/>
      <c r="AB55" s="1703"/>
      <c r="AC55" s="1704"/>
      <c r="AD55" s="1705"/>
      <c r="AE55" s="1651" t="s">
        <v>73</v>
      </c>
      <c r="AF55" s="1652"/>
      <c r="AG55" s="1652"/>
      <c r="AH55" s="1652"/>
      <c r="AI55" s="1652"/>
      <c r="AJ55" s="1652"/>
      <c r="AK55" s="1652"/>
      <c r="AL55" s="1652"/>
      <c r="AM55" s="1652"/>
      <c r="AN55" s="1653"/>
      <c r="AO55" s="1654"/>
      <c r="AP55" s="988"/>
      <c r="AQ55" s="987"/>
      <c r="AR55" s="987"/>
      <c r="AS55" s="989"/>
      <c r="AT55" s="990">
        <f>AT50</f>
        <v>1</v>
      </c>
      <c r="AU55" s="987"/>
      <c r="AV55" s="987"/>
      <c r="AW55" s="989"/>
      <c r="AX55" s="988">
        <v>1</v>
      </c>
      <c r="AY55" s="987"/>
      <c r="AZ55" s="987"/>
      <c r="BA55" s="986"/>
      <c r="BB55" s="985"/>
      <c r="BC55" s="984"/>
      <c r="BD55" s="984"/>
      <c r="BE55" s="983"/>
    </row>
    <row r="56" spans="2:70" s="918" customFormat="1" ht="39.950000000000003" customHeight="1" x14ac:dyDescent="0.2">
      <c r="B56" s="1698"/>
      <c r="C56" s="982"/>
      <c r="D56" s="982"/>
      <c r="E56" s="982"/>
      <c r="F56" s="982"/>
      <c r="G56" s="982"/>
      <c r="H56" s="982"/>
      <c r="I56" s="982"/>
      <c r="J56" s="982"/>
      <c r="K56" s="982"/>
      <c r="L56" s="982"/>
      <c r="M56" s="982"/>
      <c r="N56" s="982"/>
      <c r="O56" s="982"/>
      <c r="P56" s="982"/>
      <c r="Q56" s="982"/>
      <c r="R56" s="982"/>
      <c r="S56" s="982"/>
      <c r="T56" s="1650" t="s">
        <v>187</v>
      </c>
      <c r="U56" s="1710"/>
      <c r="V56" s="991"/>
      <c r="W56" s="981"/>
      <c r="X56" s="981"/>
      <c r="Y56" s="980"/>
      <c r="Z56" s="980"/>
      <c r="AA56" s="980"/>
      <c r="AB56" s="1703"/>
      <c r="AC56" s="1704"/>
      <c r="AD56" s="1705"/>
      <c r="AE56" s="1651" t="s">
        <v>196</v>
      </c>
      <c r="AF56" s="1652"/>
      <c r="AG56" s="1652"/>
      <c r="AH56" s="1652"/>
      <c r="AI56" s="1652"/>
      <c r="AJ56" s="1652"/>
      <c r="AK56" s="1652"/>
      <c r="AL56" s="1652"/>
      <c r="AM56" s="1652"/>
      <c r="AN56" s="1653"/>
      <c r="AO56" s="1654"/>
      <c r="AP56" s="988"/>
      <c r="AQ56" s="987"/>
      <c r="AR56" s="987"/>
      <c r="AS56" s="989"/>
      <c r="AT56" s="990"/>
      <c r="AU56" s="987">
        <f>AU50</f>
        <v>3</v>
      </c>
      <c r="AV56" s="987"/>
      <c r="AW56" s="989"/>
      <c r="AX56" s="988">
        <f>COUNTIF(AU23:AU24,"=3")+COUNTIF(AU27:AU28,"=3")+COUNTIF(AU30,"=3")+COUNTIF(AU36:AU40,"=3")/2+COUNTIF(AU42:AU44,"=3")/3</f>
        <v>3</v>
      </c>
      <c r="AY56" s="987"/>
      <c r="AZ56" s="987"/>
      <c r="BA56" s="986"/>
      <c r="BB56" s="985"/>
      <c r="BC56" s="984"/>
      <c r="BD56" s="984"/>
      <c r="BE56" s="983"/>
    </row>
    <row r="57" spans="2:70" s="918" customFormat="1" ht="39.950000000000003" customHeight="1" x14ac:dyDescent="0.2">
      <c r="B57" s="1698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2"/>
      <c r="T57" s="1650" t="s">
        <v>188</v>
      </c>
      <c r="U57" s="1650"/>
      <c r="V57" s="991"/>
      <c r="W57" s="981"/>
      <c r="X57" s="981"/>
      <c r="Y57" s="980"/>
      <c r="Z57" s="980"/>
      <c r="AA57" s="980"/>
      <c r="AB57" s="1703"/>
      <c r="AC57" s="1704"/>
      <c r="AD57" s="1705"/>
      <c r="AE57" s="1651" t="s">
        <v>45</v>
      </c>
      <c r="AF57" s="1652"/>
      <c r="AG57" s="1652"/>
      <c r="AH57" s="1652"/>
      <c r="AI57" s="1652"/>
      <c r="AJ57" s="1652"/>
      <c r="AK57" s="1652"/>
      <c r="AL57" s="1652"/>
      <c r="AM57" s="1652"/>
      <c r="AN57" s="1653"/>
      <c r="AO57" s="1654"/>
      <c r="AP57" s="988"/>
      <c r="AQ57" s="987"/>
      <c r="AR57" s="987"/>
      <c r="AS57" s="989"/>
      <c r="AT57" s="990"/>
      <c r="AU57" s="987"/>
      <c r="AV57" s="987"/>
      <c r="AW57" s="989"/>
      <c r="AX57" s="988"/>
      <c r="AY57" s="987"/>
      <c r="AZ57" s="987"/>
      <c r="BA57" s="986"/>
      <c r="BB57" s="985"/>
      <c r="BC57" s="984"/>
      <c r="BD57" s="984"/>
      <c r="BE57" s="983"/>
    </row>
    <row r="58" spans="2:70" s="918" customFormat="1" ht="39.950000000000003" customHeight="1" thickBot="1" x14ac:dyDescent="0.25">
      <c r="B58" s="1698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2"/>
      <c r="T58" s="1650" t="s">
        <v>189</v>
      </c>
      <c r="U58" s="1710"/>
      <c r="V58" s="1710"/>
      <c r="W58" s="981"/>
      <c r="X58" s="981"/>
      <c r="Y58" s="980"/>
      <c r="Z58" s="980"/>
      <c r="AA58" s="980"/>
      <c r="AB58" s="1706"/>
      <c r="AC58" s="1707"/>
      <c r="AD58" s="1708"/>
      <c r="AE58" s="1937" t="s">
        <v>77</v>
      </c>
      <c r="AF58" s="1938"/>
      <c r="AG58" s="1938"/>
      <c r="AH58" s="1938"/>
      <c r="AI58" s="1938"/>
      <c r="AJ58" s="1938"/>
      <c r="AK58" s="1938"/>
      <c r="AL58" s="1938"/>
      <c r="AM58" s="1938"/>
      <c r="AN58" s="1939"/>
      <c r="AO58" s="1940"/>
      <c r="AP58" s="977"/>
      <c r="AQ58" s="976"/>
      <c r="AR58" s="976"/>
      <c r="AS58" s="978"/>
      <c r="AT58" s="979"/>
      <c r="AU58" s="976"/>
      <c r="AV58" s="976"/>
      <c r="AW58" s="978"/>
      <c r="AX58" s="977"/>
      <c r="AY58" s="976"/>
      <c r="AZ58" s="976"/>
      <c r="BA58" s="975"/>
      <c r="BB58" s="974"/>
      <c r="BC58" s="973"/>
      <c r="BD58" s="973"/>
      <c r="BE58" s="972"/>
    </row>
    <row r="59" spans="2:70" s="918" customFormat="1" ht="36.75" customHeight="1" thickBot="1" x14ac:dyDescent="0.25">
      <c r="B59" s="1744"/>
      <c r="C59" s="1745"/>
      <c r="D59" s="1745"/>
      <c r="E59" s="1745"/>
      <c r="F59" s="1745"/>
      <c r="G59" s="1745"/>
      <c r="H59" s="1745"/>
      <c r="I59" s="1745"/>
      <c r="J59" s="1745"/>
      <c r="K59" s="1745"/>
      <c r="L59" s="1745"/>
      <c r="M59" s="1745"/>
      <c r="N59" s="1745"/>
      <c r="O59" s="1745"/>
      <c r="P59" s="1745"/>
      <c r="Q59" s="1745"/>
      <c r="R59" s="1745"/>
      <c r="S59" s="1745"/>
      <c r="T59" s="1745"/>
      <c r="U59" s="1745"/>
      <c r="V59" s="1745"/>
      <c r="W59" s="1745"/>
      <c r="X59" s="1745"/>
      <c r="Y59" s="1745"/>
      <c r="Z59" s="1745"/>
      <c r="AA59" s="971"/>
      <c r="AB59" s="1936"/>
      <c r="AC59" s="1936"/>
      <c r="AD59" s="1936"/>
      <c r="AE59" s="1936"/>
      <c r="AF59" s="1936"/>
      <c r="AG59" s="1936"/>
      <c r="AH59" s="1936"/>
      <c r="AI59" s="1936"/>
      <c r="AJ59" s="1936"/>
      <c r="AK59" s="1936"/>
      <c r="AL59" s="1936"/>
      <c r="AM59" s="1936"/>
      <c r="AN59" s="1936"/>
      <c r="AO59" s="1936"/>
      <c r="AP59" s="1936"/>
      <c r="AQ59" s="1936"/>
      <c r="AR59" s="1936"/>
      <c r="AS59" s="1936"/>
      <c r="AT59" s="1936"/>
      <c r="AU59" s="1936"/>
      <c r="AV59" s="1936"/>
      <c r="AW59" s="1936"/>
      <c r="AX59" s="1936"/>
      <c r="AY59" s="1936"/>
      <c r="AZ59" s="919"/>
      <c r="BA59" s="919"/>
      <c r="BB59" s="919"/>
      <c r="BC59" s="919"/>
      <c r="BD59" s="919"/>
      <c r="BE59" s="919"/>
      <c r="BH59" s="1731"/>
      <c r="BI59" s="1731"/>
      <c r="BJ59" s="1731"/>
      <c r="BK59" s="1731"/>
      <c r="BL59" s="1731"/>
      <c r="BM59" s="1731"/>
      <c r="BN59" s="1731"/>
      <c r="BO59" s="1731"/>
      <c r="BP59" s="1731"/>
      <c r="BQ59" s="1731"/>
      <c r="BR59" s="1731"/>
    </row>
    <row r="60" spans="2:70" s="918" customFormat="1" ht="99.6" customHeight="1" thickTop="1" thickBot="1" x14ac:dyDescent="0.25">
      <c r="B60" s="970" t="s">
        <v>247</v>
      </c>
      <c r="C60" s="969"/>
      <c r="D60" s="969"/>
      <c r="E60" s="969"/>
      <c r="F60" s="969"/>
      <c r="G60" s="969"/>
      <c r="H60" s="969"/>
      <c r="I60" s="969"/>
      <c r="J60" s="969"/>
      <c r="K60" s="969"/>
      <c r="L60" s="969"/>
      <c r="M60" s="969"/>
      <c r="N60" s="969"/>
      <c r="O60" s="969"/>
      <c r="P60" s="969"/>
      <c r="Q60" s="969"/>
      <c r="R60" s="969"/>
      <c r="S60" s="969"/>
      <c r="T60" s="1746" t="s">
        <v>80</v>
      </c>
      <c r="U60" s="1747"/>
      <c r="V60" s="968" t="s">
        <v>81</v>
      </c>
      <c r="W60" s="1732" t="s">
        <v>82</v>
      </c>
      <c r="X60" s="1732"/>
      <c r="Y60" s="1733" t="s">
        <v>83</v>
      </c>
      <c r="Z60" s="1734"/>
      <c r="AA60" s="967"/>
      <c r="AB60" s="966" t="s">
        <v>247</v>
      </c>
      <c r="AC60" s="1735" t="s">
        <v>246</v>
      </c>
      <c r="AD60" s="1736"/>
      <c r="AE60" s="1736"/>
      <c r="AF60" s="1736"/>
      <c r="AG60" s="1736"/>
      <c r="AH60" s="1736"/>
      <c r="AI60" s="1736"/>
      <c r="AJ60" s="1736"/>
      <c r="AK60" s="1736"/>
      <c r="AL60" s="1736"/>
      <c r="AM60" s="1736"/>
      <c r="AN60" s="1736"/>
      <c r="AO60" s="1736"/>
      <c r="AP60" s="1736"/>
      <c r="AQ60" s="1736"/>
      <c r="AR60" s="1736"/>
      <c r="AS60" s="1737"/>
      <c r="AT60" s="1738" t="s">
        <v>81</v>
      </c>
      <c r="AU60" s="1739"/>
      <c r="AV60" s="1739"/>
      <c r="AW60" s="1739"/>
      <c r="AX60" s="1739"/>
      <c r="AY60" s="1740"/>
      <c r="AZ60" s="919"/>
      <c r="BA60" s="919"/>
      <c r="BB60" s="919"/>
      <c r="BC60" s="919"/>
      <c r="BD60" s="919"/>
      <c r="BE60" s="919"/>
    </row>
    <row r="61" spans="2:70" s="918" customFormat="1" ht="57.95" customHeight="1" x14ac:dyDescent="0.2">
      <c r="B61" s="1756">
        <v>1</v>
      </c>
      <c r="C61" s="923"/>
      <c r="D61" s="923"/>
      <c r="E61" s="923"/>
      <c r="F61" s="923"/>
      <c r="G61" s="923"/>
      <c r="H61" s="923"/>
      <c r="I61" s="923"/>
      <c r="J61" s="923"/>
      <c r="K61" s="923"/>
      <c r="L61" s="923"/>
      <c r="M61" s="923"/>
      <c r="N61" s="923"/>
      <c r="O61" s="923"/>
      <c r="P61" s="923"/>
      <c r="Q61" s="923"/>
      <c r="R61" s="923"/>
      <c r="S61" s="923"/>
      <c r="T61" s="1748" t="s">
        <v>245</v>
      </c>
      <c r="U61" s="1749"/>
      <c r="V61" s="1927" t="s">
        <v>244</v>
      </c>
      <c r="W61" s="1752">
        <v>5</v>
      </c>
      <c r="X61" s="1753"/>
      <c r="Y61" s="1924">
        <v>4</v>
      </c>
      <c r="Z61" s="1925"/>
      <c r="AA61" s="963"/>
      <c r="AB61" s="965"/>
      <c r="AC61" s="1929" t="s">
        <v>88</v>
      </c>
      <c r="AD61" s="1930"/>
      <c r="AE61" s="1930"/>
      <c r="AF61" s="1930"/>
      <c r="AG61" s="1930"/>
      <c r="AH61" s="1930"/>
      <c r="AI61" s="1930"/>
      <c r="AJ61" s="1930"/>
      <c r="AK61" s="1930"/>
      <c r="AL61" s="1930"/>
      <c r="AM61" s="1930"/>
      <c r="AN61" s="1930"/>
      <c r="AO61" s="1930"/>
      <c r="AP61" s="1930"/>
      <c r="AQ61" s="1930"/>
      <c r="AR61" s="1930"/>
      <c r="AS61" s="1931"/>
      <c r="AT61" s="1758" t="s">
        <v>243</v>
      </c>
      <c r="AU61" s="1759"/>
      <c r="AV61" s="1759"/>
      <c r="AW61" s="1759"/>
      <c r="AX61" s="1759"/>
      <c r="AY61" s="1760"/>
      <c r="AZ61" s="919"/>
      <c r="BA61" s="919"/>
      <c r="BB61" s="919"/>
      <c r="BC61" s="919"/>
      <c r="BD61" s="919"/>
      <c r="BE61" s="919"/>
    </row>
    <row r="62" spans="2:70" s="918" customFormat="1" ht="51.95" customHeight="1" thickBot="1" x14ac:dyDescent="0.25">
      <c r="B62" s="1757"/>
      <c r="C62" s="964"/>
      <c r="D62" s="964"/>
      <c r="E62" s="964"/>
      <c r="F62" s="964"/>
      <c r="G62" s="964"/>
      <c r="H62" s="964"/>
      <c r="I62" s="964"/>
      <c r="J62" s="964"/>
      <c r="K62" s="964"/>
      <c r="L62" s="964"/>
      <c r="M62" s="964"/>
      <c r="N62" s="964"/>
      <c r="O62" s="964"/>
      <c r="P62" s="964"/>
      <c r="Q62" s="964"/>
      <c r="R62" s="964"/>
      <c r="S62" s="964"/>
      <c r="T62" s="1750"/>
      <c r="U62" s="1751"/>
      <c r="V62" s="1928"/>
      <c r="W62" s="1754"/>
      <c r="X62" s="1755"/>
      <c r="Y62" s="1754"/>
      <c r="Z62" s="1926"/>
      <c r="AA62" s="963"/>
      <c r="AB62" s="962"/>
      <c r="AC62" s="1932"/>
      <c r="AD62" s="1933"/>
      <c r="AE62" s="1933"/>
      <c r="AF62" s="1933"/>
      <c r="AG62" s="1933"/>
      <c r="AH62" s="1933"/>
      <c r="AI62" s="1933"/>
      <c r="AJ62" s="1933"/>
      <c r="AK62" s="1933"/>
      <c r="AL62" s="1933"/>
      <c r="AM62" s="1933"/>
      <c r="AN62" s="1933"/>
      <c r="AO62" s="1933"/>
      <c r="AP62" s="1933"/>
      <c r="AQ62" s="1933"/>
      <c r="AR62" s="1933"/>
      <c r="AS62" s="1934"/>
      <c r="AT62" s="1741"/>
      <c r="AU62" s="1742"/>
      <c r="AV62" s="1742"/>
      <c r="AW62" s="1742"/>
      <c r="AX62" s="1742"/>
      <c r="AY62" s="1743"/>
      <c r="AZ62" s="919"/>
      <c r="BA62" s="919"/>
      <c r="BB62" s="919"/>
      <c r="BC62" s="919"/>
      <c r="BD62" s="919"/>
      <c r="BE62" s="919"/>
    </row>
    <row r="63" spans="2:70" s="918" customFormat="1" ht="39.950000000000003" customHeight="1" x14ac:dyDescent="0.2">
      <c r="B63" s="923"/>
      <c r="C63" s="923"/>
      <c r="D63" s="923"/>
      <c r="E63" s="923"/>
      <c r="F63" s="923"/>
      <c r="G63" s="923"/>
      <c r="H63" s="923"/>
      <c r="I63" s="923"/>
      <c r="J63" s="923"/>
      <c r="K63" s="923"/>
      <c r="L63" s="923"/>
      <c r="M63" s="923"/>
      <c r="N63" s="923"/>
      <c r="O63" s="923"/>
      <c r="P63" s="923"/>
      <c r="Q63" s="923"/>
      <c r="R63" s="923"/>
      <c r="S63" s="923"/>
      <c r="T63" s="1783" t="s">
        <v>242</v>
      </c>
      <c r="U63" s="1783"/>
      <c r="V63" s="1783"/>
      <c r="W63" s="1783"/>
      <c r="X63" s="1783"/>
      <c r="Y63" s="1783"/>
      <c r="Z63" s="1783"/>
      <c r="AA63" s="1783"/>
      <c r="AB63" s="1783"/>
      <c r="AC63" s="1783"/>
      <c r="AD63" s="1783"/>
      <c r="AE63" s="1783"/>
      <c r="AF63" s="1783"/>
      <c r="AG63" s="1783"/>
      <c r="AH63" s="1783"/>
      <c r="AI63" s="1783"/>
      <c r="AJ63" s="1783"/>
      <c r="AK63" s="1783"/>
      <c r="AL63" s="1783"/>
      <c r="AM63" s="1783"/>
      <c r="AN63" s="1783"/>
      <c r="AO63" s="1783"/>
      <c r="AP63" s="1783"/>
      <c r="AQ63" s="1783"/>
      <c r="AR63" s="1783"/>
      <c r="AS63" s="1783"/>
      <c r="AT63" s="1783"/>
      <c r="AU63" s="1783"/>
      <c r="AV63" s="1783"/>
      <c r="AW63" s="1783"/>
      <c r="AX63" s="1783"/>
      <c r="AY63" s="1783"/>
      <c r="AZ63" s="1783"/>
      <c r="BA63" s="1783"/>
      <c r="BB63" s="1783"/>
      <c r="BC63" s="1783"/>
      <c r="BD63" s="1783"/>
      <c r="BE63" s="961"/>
    </row>
    <row r="64" spans="2:70" ht="13.5" thickBot="1" x14ac:dyDescent="0.25">
      <c r="AO64" s="886"/>
      <c r="AP64" s="884"/>
      <c r="AQ64" s="884"/>
      <c r="AR64" s="884"/>
      <c r="AS64" s="884"/>
      <c r="AT64" s="884"/>
      <c r="AU64" s="884"/>
      <c r="AV64" s="884"/>
      <c r="AW64" s="884"/>
      <c r="AX64" s="884"/>
      <c r="AY64" s="884"/>
      <c r="AZ64" s="884"/>
      <c r="BA64" s="884"/>
      <c r="BD64" s="884" t="s">
        <v>242</v>
      </c>
    </row>
    <row r="65" spans="1:255" s="935" customFormat="1" ht="39.950000000000003" customHeight="1" thickTop="1" thickBot="1" x14ac:dyDescent="0.25">
      <c r="A65" s="918"/>
      <c r="B65" s="1608" t="s">
        <v>91</v>
      </c>
      <c r="C65" s="1609"/>
      <c r="D65" s="1609"/>
      <c r="E65" s="1609"/>
      <c r="F65" s="1609"/>
      <c r="G65" s="1609"/>
      <c r="H65" s="1609"/>
      <c r="I65" s="1609"/>
      <c r="J65" s="1609"/>
      <c r="K65" s="1609"/>
      <c r="L65" s="1609"/>
      <c r="M65" s="1609"/>
      <c r="N65" s="1609"/>
      <c r="O65" s="1609"/>
      <c r="P65" s="1609"/>
      <c r="Q65" s="1609"/>
      <c r="R65" s="1609"/>
      <c r="S65" s="1609"/>
      <c r="T65" s="1730"/>
      <c r="U65" s="1769" t="s">
        <v>241</v>
      </c>
      <c r="V65" s="1761" t="s">
        <v>93</v>
      </c>
      <c r="W65" s="1726"/>
      <c r="X65" s="1762"/>
      <c r="Y65" s="1765" t="s">
        <v>240</v>
      </c>
      <c r="Z65" s="1766"/>
      <c r="AA65" s="1765" t="s">
        <v>239</v>
      </c>
      <c r="AB65" s="1766"/>
      <c r="AC65" s="918"/>
      <c r="AD65" s="918"/>
      <c r="AE65" s="1692"/>
      <c r="AF65" s="1692"/>
      <c r="AG65" s="1692"/>
      <c r="AH65" s="1692"/>
      <c r="AI65" s="1692"/>
      <c r="AJ65" s="1692"/>
      <c r="AK65" s="1692"/>
      <c r="AL65" s="1692"/>
      <c r="AM65" s="1692"/>
      <c r="AN65" s="1692"/>
      <c r="AO65" s="1935"/>
      <c r="AP65" s="1714"/>
      <c r="AQ65" s="1693"/>
      <c r="AR65" s="1693"/>
      <c r="AS65" s="1693"/>
      <c r="AT65" s="1693"/>
      <c r="AU65" s="1693"/>
      <c r="AV65" s="1693"/>
      <c r="AW65" s="1786"/>
      <c r="AX65" s="1787"/>
      <c r="AY65" s="1784"/>
      <c r="AZ65" s="1785"/>
      <c r="BA65" s="1781"/>
      <c r="BB65" s="1782"/>
      <c r="BC65" s="919"/>
      <c r="BD65" s="919"/>
      <c r="BE65" s="919"/>
      <c r="BF65" s="918"/>
      <c r="BG65" s="918"/>
      <c r="BH65" s="918"/>
      <c r="BI65" s="918"/>
      <c r="BJ65" s="918"/>
      <c r="BK65" s="918"/>
      <c r="BL65" s="918"/>
      <c r="BM65" s="918"/>
      <c r="BN65" s="918"/>
      <c r="BO65" s="918"/>
      <c r="BP65" s="918"/>
      <c r="BQ65" s="918"/>
      <c r="BR65" s="918"/>
      <c r="BS65" s="918"/>
      <c r="BT65" s="918"/>
      <c r="BU65" s="918"/>
      <c r="BV65" s="918"/>
      <c r="BW65" s="918"/>
      <c r="BX65" s="918"/>
      <c r="BY65" s="918"/>
      <c r="BZ65" s="918"/>
      <c r="CA65" s="918"/>
      <c r="CB65" s="918"/>
      <c r="CC65" s="918"/>
      <c r="CD65" s="918"/>
      <c r="CE65" s="918"/>
      <c r="CF65" s="918"/>
      <c r="CG65" s="918"/>
      <c r="CH65" s="918"/>
      <c r="CI65" s="918"/>
      <c r="CJ65" s="918"/>
      <c r="CK65" s="918"/>
      <c r="CL65" s="918"/>
      <c r="CM65" s="918"/>
      <c r="CN65" s="918"/>
      <c r="CO65" s="918"/>
      <c r="CP65" s="918"/>
      <c r="CQ65" s="918"/>
      <c r="CR65" s="918"/>
      <c r="CS65" s="918"/>
      <c r="CT65" s="918"/>
      <c r="CU65" s="918"/>
      <c r="CV65" s="918"/>
      <c r="CW65" s="918"/>
      <c r="CX65" s="918"/>
      <c r="CY65" s="918"/>
      <c r="CZ65" s="918"/>
      <c r="DA65" s="918"/>
      <c r="DB65" s="918"/>
      <c r="DC65" s="918"/>
      <c r="DD65" s="918"/>
      <c r="DE65" s="918"/>
      <c r="DF65" s="918"/>
      <c r="DG65" s="918"/>
      <c r="DH65" s="918"/>
      <c r="DI65" s="918"/>
      <c r="DJ65" s="918"/>
      <c r="DK65" s="918"/>
      <c r="DL65" s="918"/>
      <c r="DM65" s="918"/>
      <c r="DN65" s="918"/>
      <c r="DO65" s="918"/>
      <c r="DP65" s="918"/>
      <c r="DQ65" s="918"/>
      <c r="DR65" s="918"/>
      <c r="DS65" s="918"/>
      <c r="DT65" s="918"/>
      <c r="DU65" s="918"/>
      <c r="DV65" s="918"/>
      <c r="DW65" s="918"/>
      <c r="DX65" s="918"/>
      <c r="DY65" s="918"/>
      <c r="DZ65" s="918"/>
      <c r="EA65" s="918"/>
      <c r="EB65" s="918"/>
      <c r="EC65" s="918"/>
      <c r="ED65" s="918"/>
      <c r="EE65" s="918"/>
      <c r="EF65" s="918"/>
      <c r="EG65" s="918"/>
      <c r="EH65" s="918"/>
      <c r="EI65" s="918"/>
      <c r="EJ65" s="918"/>
      <c r="EK65" s="918"/>
      <c r="EL65" s="918"/>
      <c r="EM65" s="918"/>
      <c r="EN65" s="918"/>
      <c r="EO65" s="918"/>
      <c r="EP65" s="918"/>
      <c r="EQ65" s="918"/>
      <c r="ER65" s="918"/>
      <c r="ES65" s="918"/>
      <c r="ET65" s="918"/>
      <c r="EU65" s="918"/>
      <c r="EV65" s="918"/>
      <c r="EW65" s="918"/>
      <c r="EX65" s="918"/>
      <c r="EY65" s="918"/>
      <c r="EZ65" s="918"/>
      <c r="FA65" s="918"/>
      <c r="FB65" s="918"/>
      <c r="FC65" s="918"/>
      <c r="FD65" s="918"/>
      <c r="FE65" s="918"/>
      <c r="FF65" s="918"/>
      <c r="FG65" s="918"/>
      <c r="FH65" s="918"/>
      <c r="FI65" s="918"/>
      <c r="FJ65" s="918"/>
      <c r="FK65" s="918"/>
      <c r="FL65" s="918"/>
      <c r="FM65" s="918"/>
      <c r="FN65" s="918"/>
      <c r="FO65" s="918"/>
      <c r="FP65" s="918"/>
      <c r="FQ65" s="918"/>
      <c r="FR65" s="918"/>
      <c r="FS65" s="918"/>
      <c r="FT65" s="918"/>
      <c r="FU65" s="918"/>
      <c r="FV65" s="918"/>
      <c r="FW65" s="918"/>
      <c r="FX65" s="918"/>
      <c r="FY65" s="918"/>
      <c r="FZ65" s="918"/>
      <c r="GA65" s="918"/>
      <c r="GB65" s="918"/>
      <c r="GC65" s="918"/>
      <c r="GD65" s="918"/>
      <c r="GE65" s="918"/>
      <c r="GF65" s="918"/>
      <c r="GG65" s="918"/>
      <c r="GH65" s="918"/>
      <c r="GI65" s="918"/>
      <c r="GJ65" s="918"/>
      <c r="GK65" s="918"/>
      <c r="GL65" s="918"/>
      <c r="GM65" s="918"/>
      <c r="GN65" s="918"/>
      <c r="GO65" s="918"/>
      <c r="GP65" s="918"/>
      <c r="GQ65" s="918"/>
      <c r="GR65" s="918"/>
      <c r="GS65" s="918"/>
      <c r="GT65" s="918"/>
      <c r="GU65" s="918"/>
      <c r="GV65" s="918"/>
      <c r="GW65" s="918"/>
      <c r="GX65" s="918"/>
      <c r="GY65" s="918"/>
      <c r="GZ65" s="918"/>
      <c r="HA65" s="918"/>
      <c r="HB65" s="918"/>
      <c r="HC65" s="918"/>
      <c r="HD65" s="918"/>
      <c r="HE65" s="918"/>
      <c r="HF65" s="918"/>
      <c r="HG65" s="918"/>
      <c r="HH65" s="918"/>
      <c r="HI65" s="918"/>
      <c r="HJ65" s="918"/>
      <c r="HK65" s="918"/>
      <c r="HL65" s="918"/>
      <c r="HM65" s="918"/>
      <c r="HN65" s="918"/>
      <c r="HO65" s="918"/>
      <c r="HP65" s="918"/>
      <c r="HQ65" s="918"/>
      <c r="HR65" s="918"/>
      <c r="HS65" s="918"/>
      <c r="HT65" s="918"/>
      <c r="HU65" s="918"/>
      <c r="HV65" s="918"/>
      <c r="HW65" s="918"/>
      <c r="HX65" s="918"/>
      <c r="HY65" s="918"/>
      <c r="HZ65" s="918"/>
      <c r="IA65" s="918"/>
      <c r="IB65" s="918"/>
      <c r="IC65" s="918"/>
      <c r="ID65" s="918"/>
      <c r="IE65" s="918"/>
      <c r="IF65" s="918"/>
      <c r="IG65" s="918"/>
      <c r="IH65" s="918"/>
      <c r="II65" s="918"/>
      <c r="IJ65" s="918"/>
      <c r="IK65" s="918"/>
      <c r="IL65" s="918"/>
      <c r="IM65" s="918"/>
      <c r="IN65" s="918"/>
      <c r="IO65" s="918"/>
      <c r="IP65" s="918"/>
      <c r="IQ65" s="918"/>
      <c r="IR65" s="918"/>
      <c r="IS65" s="918"/>
      <c r="IT65" s="918"/>
      <c r="IU65" s="918"/>
    </row>
    <row r="66" spans="1:255" s="935" customFormat="1" ht="39.950000000000003" customHeight="1" thickTop="1" thickBot="1" x14ac:dyDescent="0.25">
      <c r="A66" s="918"/>
      <c r="B66" s="1608"/>
      <c r="C66" s="1609"/>
      <c r="D66" s="1609"/>
      <c r="E66" s="1609"/>
      <c r="F66" s="1609"/>
      <c r="G66" s="1609"/>
      <c r="H66" s="1609"/>
      <c r="I66" s="1609"/>
      <c r="J66" s="1609"/>
      <c r="K66" s="1609"/>
      <c r="L66" s="1609"/>
      <c r="M66" s="1609"/>
      <c r="N66" s="1609"/>
      <c r="O66" s="1609"/>
      <c r="P66" s="1609"/>
      <c r="Q66" s="1609"/>
      <c r="R66" s="1609"/>
      <c r="S66" s="1609"/>
      <c r="T66" s="1730"/>
      <c r="U66" s="1769"/>
      <c r="V66" s="1763"/>
      <c r="W66" s="1716"/>
      <c r="X66" s="1764"/>
      <c r="Y66" s="1767"/>
      <c r="Z66" s="1768"/>
      <c r="AA66" s="1767"/>
      <c r="AB66" s="1768"/>
      <c r="AC66" s="918"/>
      <c r="AD66" s="918"/>
      <c r="AE66" s="1692"/>
      <c r="AF66" s="1692"/>
      <c r="AG66" s="1692"/>
      <c r="AH66" s="1692"/>
      <c r="AI66" s="1692"/>
      <c r="AJ66" s="1692"/>
      <c r="AK66" s="1692"/>
      <c r="AL66" s="1692"/>
      <c r="AM66" s="1692"/>
      <c r="AN66" s="1692"/>
      <c r="AO66" s="1714"/>
      <c r="AP66" s="1714"/>
      <c r="AQ66" s="1693"/>
      <c r="AR66" s="1693"/>
      <c r="AS66" s="1693"/>
      <c r="AT66" s="1693"/>
      <c r="AU66" s="1693"/>
      <c r="AV66" s="1693"/>
      <c r="AW66" s="1787"/>
      <c r="AX66" s="1787"/>
      <c r="AY66" s="1785"/>
      <c r="AZ66" s="1785"/>
      <c r="BA66" s="1782"/>
      <c r="BB66" s="1782"/>
      <c r="BC66" s="919"/>
      <c r="BD66" s="919"/>
      <c r="BE66" s="919"/>
      <c r="BF66" s="918"/>
      <c r="BG66" s="918"/>
      <c r="BH66" s="918"/>
      <c r="BI66" s="918"/>
      <c r="BJ66" s="918"/>
      <c r="BK66" s="918"/>
      <c r="BL66" s="918"/>
      <c r="BM66" s="918"/>
      <c r="BN66" s="918"/>
      <c r="BO66" s="918"/>
      <c r="BP66" s="918"/>
      <c r="BQ66" s="918"/>
      <c r="BR66" s="918"/>
      <c r="BS66" s="918"/>
      <c r="BT66" s="918"/>
      <c r="BU66" s="918"/>
      <c r="BV66" s="918"/>
      <c r="BW66" s="918"/>
      <c r="BX66" s="918"/>
      <c r="BY66" s="918"/>
      <c r="BZ66" s="918"/>
      <c r="CA66" s="918"/>
      <c r="CB66" s="918"/>
      <c r="CC66" s="918"/>
      <c r="CD66" s="918"/>
      <c r="CE66" s="918"/>
      <c r="CF66" s="918"/>
      <c r="CG66" s="918"/>
      <c r="CH66" s="918"/>
      <c r="CI66" s="918"/>
      <c r="CJ66" s="918"/>
      <c r="CK66" s="918"/>
      <c r="CL66" s="918"/>
      <c r="CM66" s="918"/>
      <c r="CN66" s="918"/>
      <c r="CO66" s="918"/>
      <c r="CP66" s="918"/>
      <c r="CQ66" s="918"/>
      <c r="CR66" s="918"/>
      <c r="CS66" s="918"/>
      <c r="CT66" s="918"/>
      <c r="CU66" s="918"/>
      <c r="CV66" s="918"/>
      <c r="CW66" s="918"/>
      <c r="CX66" s="918"/>
      <c r="CY66" s="918"/>
      <c r="CZ66" s="918"/>
      <c r="DA66" s="918"/>
      <c r="DB66" s="918"/>
      <c r="DC66" s="918"/>
      <c r="DD66" s="918"/>
      <c r="DE66" s="918"/>
      <c r="DF66" s="918"/>
      <c r="DG66" s="918"/>
      <c r="DH66" s="918"/>
      <c r="DI66" s="918"/>
      <c r="DJ66" s="918"/>
      <c r="DK66" s="918"/>
      <c r="DL66" s="918"/>
      <c r="DM66" s="918"/>
      <c r="DN66" s="918"/>
      <c r="DO66" s="918"/>
      <c r="DP66" s="918"/>
      <c r="DQ66" s="918"/>
      <c r="DR66" s="918"/>
      <c r="DS66" s="918"/>
      <c r="DT66" s="918"/>
      <c r="DU66" s="918"/>
      <c r="DV66" s="918"/>
      <c r="DW66" s="918"/>
      <c r="DX66" s="918"/>
      <c r="DY66" s="918"/>
      <c r="DZ66" s="918"/>
      <c r="EA66" s="918"/>
      <c r="EB66" s="918"/>
      <c r="EC66" s="918"/>
      <c r="ED66" s="918"/>
      <c r="EE66" s="918"/>
      <c r="EF66" s="918"/>
      <c r="EG66" s="918"/>
      <c r="EH66" s="918"/>
      <c r="EI66" s="918"/>
      <c r="EJ66" s="918"/>
      <c r="EK66" s="918"/>
      <c r="EL66" s="918"/>
      <c r="EM66" s="918"/>
      <c r="EN66" s="918"/>
      <c r="EO66" s="918"/>
      <c r="EP66" s="918"/>
      <c r="EQ66" s="918"/>
      <c r="ER66" s="918"/>
      <c r="ES66" s="918"/>
      <c r="ET66" s="918"/>
      <c r="EU66" s="918"/>
      <c r="EV66" s="918"/>
      <c r="EW66" s="918"/>
      <c r="EX66" s="918"/>
      <c r="EY66" s="918"/>
      <c r="EZ66" s="918"/>
      <c r="FA66" s="918"/>
      <c r="FB66" s="918"/>
      <c r="FC66" s="918"/>
      <c r="FD66" s="918"/>
      <c r="FE66" s="918"/>
      <c r="FF66" s="918"/>
      <c r="FG66" s="918"/>
      <c r="FH66" s="918"/>
      <c r="FI66" s="918"/>
      <c r="FJ66" s="918"/>
      <c r="FK66" s="918"/>
      <c r="FL66" s="918"/>
      <c r="FM66" s="918"/>
      <c r="FN66" s="918"/>
      <c r="FO66" s="918"/>
      <c r="FP66" s="918"/>
      <c r="FQ66" s="918"/>
      <c r="FR66" s="918"/>
      <c r="FS66" s="918"/>
      <c r="FT66" s="918"/>
      <c r="FU66" s="918"/>
      <c r="FV66" s="918"/>
      <c r="FW66" s="918"/>
      <c r="FX66" s="918"/>
      <c r="FY66" s="918"/>
      <c r="FZ66" s="918"/>
      <c r="GA66" s="918"/>
      <c r="GB66" s="918"/>
      <c r="GC66" s="918"/>
      <c r="GD66" s="918"/>
      <c r="GE66" s="918"/>
      <c r="GF66" s="918"/>
      <c r="GG66" s="918"/>
      <c r="GH66" s="918"/>
      <c r="GI66" s="918"/>
      <c r="GJ66" s="918"/>
      <c r="GK66" s="918"/>
      <c r="GL66" s="918"/>
      <c r="GM66" s="918"/>
      <c r="GN66" s="918"/>
      <c r="GO66" s="918"/>
      <c r="GP66" s="918"/>
      <c r="GQ66" s="918"/>
      <c r="GR66" s="918"/>
      <c r="GS66" s="918"/>
      <c r="GT66" s="918"/>
      <c r="GU66" s="918"/>
      <c r="GV66" s="918"/>
      <c r="GW66" s="918"/>
      <c r="GX66" s="918"/>
      <c r="GY66" s="918"/>
      <c r="GZ66" s="918"/>
      <c r="HA66" s="918"/>
      <c r="HB66" s="918"/>
      <c r="HC66" s="918"/>
      <c r="HD66" s="918"/>
      <c r="HE66" s="918"/>
      <c r="HF66" s="918"/>
      <c r="HG66" s="918"/>
      <c r="HH66" s="918"/>
      <c r="HI66" s="918"/>
      <c r="HJ66" s="918"/>
      <c r="HK66" s="918"/>
      <c r="HL66" s="918"/>
      <c r="HM66" s="918"/>
      <c r="HN66" s="918"/>
      <c r="HO66" s="918"/>
      <c r="HP66" s="918"/>
      <c r="HQ66" s="918"/>
      <c r="HR66" s="918"/>
      <c r="HS66" s="918"/>
      <c r="HT66" s="918"/>
      <c r="HU66" s="918"/>
      <c r="HV66" s="918"/>
      <c r="HW66" s="918"/>
      <c r="HX66" s="918"/>
      <c r="HY66" s="918"/>
      <c r="HZ66" s="918"/>
      <c r="IA66" s="918"/>
      <c r="IB66" s="918"/>
      <c r="IC66" s="918"/>
      <c r="ID66" s="918"/>
      <c r="IE66" s="918"/>
      <c r="IF66" s="918"/>
      <c r="IG66" s="918"/>
      <c r="IH66" s="918"/>
      <c r="II66" s="918"/>
      <c r="IJ66" s="918"/>
      <c r="IK66" s="918"/>
      <c r="IL66" s="918"/>
      <c r="IM66" s="918"/>
      <c r="IN66" s="918"/>
      <c r="IO66" s="918"/>
      <c r="IP66" s="918"/>
      <c r="IQ66" s="918"/>
      <c r="IR66" s="918"/>
      <c r="IS66" s="918"/>
      <c r="IT66" s="918"/>
      <c r="IU66" s="918"/>
    </row>
    <row r="67" spans="1:255" s="935" customFormat="1" ht="39.950000000000003" customHeight="1" thickTop="1" thickBot="1" x14ac:dyDescent="0.25">
      <c r="A67" s="918"/>
      <c r="B67" s="1608"/>
      <c r="C67" s="1609"/>
      <c r="D67" s="1609"/>
      <c r="E67" s="1609"/>
      <c r="F67" s="1609"/>
      <c r="G67" s="1609"/>
      <c r="H67" s="1609"/>
      <c r="I67" s="1609"/>
      <c r="J67" s="1609"/>
      <c r="K67" s="1609"/>
      <c r="L67" s="1609"/>
      <c r="M67" s="1609"/>
      <c r="N67" s="1609"/>
      <c r="O67" s="1609"/>
      <c r="P67" s="1609"/>
      <c r="Q67" s="1609"/>
      <c r="R67" s="1609"/>
      <c r="S67" s="1609"/>
      <c r="T67" s="1730"/>
      <c r="U67" s="1726"/>
      <c r="V67" s="1763"/>
      <c r="W67" s="1716"/>
      <c r="X67" s="1764"/>
      <c r="Y67" s="956" t="s">
        <v>96</v>
      </c>
      <c r="Z67" s="960" t="s">
        <v>97</v>
      </c>
      <c r="AA67" s="956" t="s">
        <v>96</v>
      </c>
      <c r="AB67" s="959" t="s">
        <v>97</v>
      </c>
      <c r="AC67" s="958"/>
      <c r="AD67" s="958"/>
      <c r="AE67" s="1692"/>
      <c r="AF67" s="1692"/>
      <c r="AG67" s="1692"/>
      <c r="AH67" s="1692"/>
      <c r="AI67" s="1692"/>
      <c r="AJ67" s="1692"/>
      <c r="AK67" s="1692"/>
      <c r="AL67" s="1692"/>
      <c r="AM67" s="1692"/>
      <c r="AN67" s="1692"/>
      <c r="AO67" s="1714"/>
      <c r="AP67" s="1714"/>
      <c r="AQ67" s="1693"/>
      <c r="AR67" s="1693"/>
      <c r="AS67" s="1693"/>
      <c r="AT67" s="1693"/>
      <c r="AU67" s="1693"/>
      <c r="AV67" s="1693"/>
      <c r="AW67" s="936"/>
      <c r="AX67" s="936"/>
      <c r="AY67" s="936"/>
      <c r="AZ67" s="936"/>
      <c r="BA67" s="1646"/>
      <c r="BB67" s="1646"/>
      <c r="BC67" s="919"/>
      <c r="BD67" s="919"/>
      <c r="BE67" s="919"/>
      <c r="BF67" s="918"/>
      <c r="BG67" s="918"/>
      <c r="BH67" s="918"/>
      <c r="BI67" s="918"/>
      <c r="BJ67" s="918"/>
      <c r="BK67" s="918"/>
      <c r="BL67" s="918"/>
      <c r="BM67" s="918"/>
      <c r="BN67" s="918"/>
      <c r="BO67" s="918"/>
      <c r="BP67" s="918"/>
      <c r="BQ67" s="918"/>
      <c r="BR67" s="918"/>
      <c r="BS67" s="918"/>
      <c r="BT67" s="918"/>
      <c r="BU67" s="918"/>
      <c r="BV67" s="918"/>
      <c r="BW67" s="918"/>
      <c r="BX67" s="918"/>
      <c r="BY67" s="918"/>
      <c r="BZ67" s="918"/>
      <c r="CA67" s="918"/>
      <c r="CB67" s="918"/>
      <c r="CC67" s="918"/>
      <c r="CD67" s="918"/>
      <c r="CE67" s="918"/>
      <c r="CF67" s="918"/>
      <c r="CG67" s="918"/>
      <c r="CH67" s="918"/>
      <c r="CI67" s="918"/>
      <c r="CJ67" s="918"/>
      <c r="CK67" s="918"/>
      <c r="CL67" s="918"/>
      <c r="CM67" s="918"/>
      <c r="CN67" s="918"/>
      <c r="CO67" s="918"/>
      <c r="CP67" s="918"/>
      <c r="CQ67" s="918"/>
      <c r="CR67" s="918"/>
      <c r="CS67" s="918"/>
      <c r="CT67" s="918"/>
      <c r="CU67" s="918"/>
      <c r="CV67" s="918"/>
      <c r="CW67" s="918"/>
      <c r="CX67" s="918"/>
      <c r="CY67" s="918"/>
      <c r="CZ67" s="918"/>
      <c r="DA67" s="918"/>
      <c r="DB67" s="918"/>
      <c r="DC67" s="918"/>
      <c r="DD67" s="918"/>
      <c r="DE67" s="918"/>
      <c r="DF67" s="918"/>
      <c r="DG67" s="918"/>
      <c r="DH67" s="918"/>
      <c r="DI67" s="918"/>
      <c r="DJ67" s="918"/>
      <c r="DK67" s="918"/>
      <c r="DL67" s="918"/>
      <c r="DM67" s="918"/>
      <c r="DN67" s="918"/>
      <c r="DO67" s="918"/>
      <c r="DP67" s="918"/>
      <c r="DQ67" s="918"/>
      <c r="DR67" s="918"/>
      <c r="DS67" s="918"/>
      <c r="DT67" s="918"/>
      <c r="DU67" s="918"/>
      <c r="DV67" s="918"/>
      <c r="DW67" s="918"/>
      <c r="DX67" s="918"/>
      <c r="DY67" s="918"/>
      <c r="DZ67" s="918"/>
      <c r="EA67" s="918"/>
      <c r="EB67" s="918"/>
      <c r="EC67" s="918"/>
      <c r="ED67" s="918"/>
      <c r="EE67" s="918"/>
      <c r="EF67" s="918"/>
      <c r="EG67" s="918"/>
      <c r="EH67" s="918"/>
      <c r="EI67" s="918"/>
      <c r="EJ67" s="918"/>
      <c r="EK67" s="918"/>
      <c r="EL67" s="918"/>
      <c r="EM67" s="918"/>
      <c r="EN67" s="918"/>
      <c r="EO67" s="918"/>
      <c r="EP67" s="918"/>
      <c r="EQ67" s="918"/>
      <c r="ER67" s="918"/>
      <c r="ES67" s="918"/>
      <c r="ET67" s="918"/>
      <c r="EU67" s="918"/>
      <c r="EV67" s="918"/>
      <c r="EW67" s="918"/>
      <c r="EX67" s="918"/>
      <c r="EY67" s="918"/>
      <c r="EZ67" s="918"/>
      <c r="FA67" s="918"/>
      <c r="FB67" s="918"/>
      <c r="FC67" s="918"/>
      <c r="FD67" s="918"/>
      <c r="FE67" s="918"/>
      <c r="FF67" s="918"/>
      <c r="FG67" s="918"/>
      <c r="FH67" s="918"/>
      <c r="FI67" s="918"/>
      <c r="FJ67" s="918"/>
      <c r="FK67" s="918"/>
      <c r="FL67" s="918"/>
      <c r="FM67" s="918"/>
      <c r="FN67" s="918"/>
      <c r="FO67" s="918"/>
      <c r="FP67" s="918"/>
      <c r="FQ67" s="918"/>
      <c r="FR67" s="918"/>
      <c r="FS67" s="918"/>
      <c r="FT67" s="918"/>
      <c r="FU67" s="918"/>
      <c r="FV67" s="918"/>
      <c r="FW67" s="918"/>
      <c r="FX67" s="918"/>
      <c r="FY67" s="918"/>
      <c r="FZ67" s="918"/>
      <c r="GA67" s="918"/>
      <c r="GB67" s="918"/>
      <c r="GC67" s="918"/>
      <c r="GD67" s="918"/>
      <c r="GE67" s="918"/>
      <c r="GF67" s="918"/>
      <c r="GG67" s="918"/>
      <c r="GH67" s="918"/>
      <c r="GI67" s="918"/>
      <c r="GJ67" s="918"/>
      <c r="GK67" s="918"/>
      <c r="GL67" s="918"/>
      <c r="GM67" s="918"/>
      <c r="GN67" s="918"/>
      <c r="GO67" s="918"/>
      <c r="GP67" s="918"/>
      <c r="GQ67" s="918"/>
      <c r="GR67" s="918"/>
      <c r="GS67" s="918"/>
      <c r="GT67" s="918"/>
      <c r="GU67" s="918"/>
      <c r="GV67" s="918"/>
      <c r="GW67" s="918"/>
      <c r="GX67" s="918"/>
      <c r="GY67" s="918"/>
      <c r="GZ67" s="918"/>
      <c r="HA67" s="918"/>
      <c r="HB67" s="918"/>
      <c r="HC67" s="918"/>
      <c r="HD67" s="918"/>
      <c r="HE67" s="918"/>
      <c r="HF67" s="918"/>
      <c r="HG67" s="918"/>
      <c r="HH67" s="918"/>
      <c r="HI67" s="918"/>
      <c r="HJ67" s="918"/>
      <c r="HK67" s="918"/>
      <c r="HL67" s="918"/>
      <c r="HM67" s="918"/>
      <c r="HN67" s="918"/>
      <c r="HO67" s="918"/>
      <c r="HP67" s="918"/>
      <c r="HQ67" s="918"/>
      <c r="HR67" s="918"/>
      <c r="HS67" s="918"/>
      <c r="HT67" s="918"/>
      <c r="HU67" s="918"/>
      <c r="HV67" s="918"/>
      <c r="HW67" s="918"/>
      <c r="HX67" s="918"/>
      <c r="HY67" s="918"/>
      <c r="HZ67" s="918"/>
      <c r="IA67" s="918"/>
      <c r="IB67" s="918"/>
      <c r="IC67" s="918"/>
      <c r="ID67" s="918"/>
      <c r="IE67" s="918"/>
      <c r="IF67" s="918"/>
      <c r="IG67" s="918"/>
      <c r="IH67" s="918"/>
      <c r="II67" s="918"/>
      <c r="IJ67" s="918"/>
      <c r="IK67" s="918"/>
      <c r="IL67" s="918"/>
      <c r="IM67" s="918"/>
      <c r="IN67" s="918"/>
      <c r="IO67" s="918"/>
      <c r="IP67" s="918"/>
      <c r="IQ67" s="918"/>
      <c r="IR67" s="918"/>
      <c r="IS67" s="918"/>
      <c r="IT67" s="918"/>
      <c r="IU67" s="918"/>
    </row>
    <row r="68" spans="1:255" s="935" customFormat="1" ht="39.950000000000003" customHeight="1" thickTop="1" thickBot="1" x14ac:dyDescent="0.5">
      <c r="A68" s="918"/>
      <c r="B68" s="1608" t="s">
        <v>98</v>
      </c>
      <c r="C68" s="1609"/>
      <c r="D68" s="1609"/>
      <c r="E68" s="1609"/>
      <c r="F68" s="1609"/>
      <c r="G68" s="1609"/>
      <c r="H68" s="1609"/>
      <c r="I68" s="1609"/>
      <c r="J68" s="1609"/>
      <c r="K68" s="1609"/>
      <c r="L68" s="1609"/>
      <c r="M68" s="1609"/>
      <c r="N68" s="1609"/>
      <c r="O68" s="1609"/>
      <c r="P68" s="1609"/>
      <c r="Q68" s="1609"/>
      <c r="R68" s="1609"/>
      <c r="S68" s="1609"/>
      <c r="T68" s="1609"/>
      <c r="U68" s="1610" t="s">
        <v>238</v>
      </c>
      <c r="V68" s="1717" t="s">
        <v>59</v>
      </c>
      <c r="W68" s="1718"/>
      <c r="X68" s="1719"/>
      <c r="Y68" s="1620">
        <v>2</v>
      </c>
      <c r="Z68" s="1620"/>
      <c r="AA68" s="1620">
        <v>66</v>
      </c>
      <c r="AB68" s="1623"/>
      <c r="AC68" s="958"/>
      <c r="AD68" s="958"/>
      <c r="AE68" s="1715"/>
      <c r="AF68" s="1729"/>
      <c r="AG68" s="1729"/>
      <c r="AH68" s="1729"/>
      <c r="AI68" s="1679"/>
      <c r="AJ68" s="1679"/>
      <c r="AK68" s="1679"/>
      <c r="AL68" s="1679"/>
      <c r="AM68" s="1679"/>
      <c r="AN68" s="1679"/>
      <c r="AO68" s="1694"/>
      <c r="AP68" s="1694"/>
      <c r="AQ68" s="1680"/>
      <c r="AR68" s="1680"/>
      <c r="AS68" s="1680"/>
      <c r="AT68" s="1680"/>
      <c r="AU68" s="1680"/>
      <c r="AV68" s="1680"/>
      <c r="AW68" s="937"/>
      <c r="AX68" s="937"/>
      <c r="AY68" s="951"/>
      <c r="AZ68" s="950"/>
      <c r="BA68" s="1646"/>
      <c r="BB68" s="1646"/>
      <c r="BC68" s="936"/>
      <c r="BD68" s="936"/>
      <c r="BE68" s="936"/>
      <c r="BF68" s="918"/>
      <c r="BG68" s="918"/>
      <c r="BH68" s="918"/>
      <c r="BI68" s="918"/>
      <c r="BJ68" s="918"/>
      <c r="BK68" s="918"/>
      <c r="BL68" s="918"/>
      <c r="BM68" s="918"/>
      <c r="BN68" s="918"/>
      <c r="BO68" s="918"/>
      <c r="BP68" s="918"/>
      <c r="BQ68" s="918"/>
      <c r="BR68" s="918"/>
      <c r="BS68" s="918"/>
      <c r="BT68" s="918"/>
      <c r="BU68" s="918"/>
      <c r="BV68" s="918"/>
      <c r="BW68" s="918"/>
      <c r="BX68" s="918"/>
      <c r="BY68" s="918"/>
      <c r="BZ68" s="918"/>
      <c r="CA68" s="918"/>
      <c r="CB68" s="918"/>
      <c r="CC68" s="918"/>
      <c r="CD68" s="918"/>
      <c r="CE68" s="918"/>
      <c r="CF68" s="918"/>
      <c r="CG68" s="918"/>
      <c r="CH68" s="918"/>
      <c r="CI68" s="918"/>
      <c r="CJ68" s="918"/>
      <c r="CK68" s="918"/>
      <c r="CL68" s="918"/>
      <c r="CM68" s="918"/>
      <c r="CN68" s="918"/>
      <c r="CO68" s="918"/>
      <c r="CP68" s="918"/>
      <c r="CQ68" s="918"/>
      <c r="CR68" s="918"/>
      <c r="CS68" s="918"/>
      <c r="CT68" s="918"/>
      <c r="CU68" s="918"/>
      <c r="CV68" s="918"/>
      <c r="CW68" s="918"/>
      <c r="CX68" s="918"/>
      <c r="CY68" s="918"/>
      <c r="CZ68" s="918"/>
      <c r="DA68" s="918"/>
      <c r="DB68" s="918"/>
      <c r="DC68" s="918"/>
      <c r="DD68" s="918"/>
      <c r="DE68" s="918"/>
      <c r="DF68" s="918"/>
      <c r="DG68" s="918"/>
      <c r="DH68" s="918"/>
      <c r="DI68" s="918"/>
      <c r="DJ68" s="918"/>
      <c r="DK68" s="918"/>
      <c r="DL68" s="918"/>
      <c r="DM68" s="918"/>
      <c r="DN68" s="918"/>
      <c r="DO68" s="918"/>
      <c r="DP68" s="918"/>
      <c r="DQ68" s="918"/>
      <c r="DR68" s="918"/>
      <c r="DS68" s="918"/>
      <c r="DT68" s="918"/>
      <c r="DU68" s="918"/>
      <c r="DV68" s="918"/>
      <c r="DW68" s="918"/>
      <c r="DX68" s="918"/>
      <c r="DY68" s="918"/>
      <c r="DZ68" s="918"/>
      <c r="EA68" s="918"/>
      <c r="EB68" s="918"/>
      <c r="EC68" s="918"/>
      <c r="ED68" s="918"/>
      <c r="EE68" s="918"/>
      <c r="EF68" s="918"/>
      <c r="EG68" s="918"/>
      <c r="EH68" s="918"/>
      <c r="EI68" s="918"/>
      <c r="EJ68" s="918"/>
      <c r="EK68" s="918"/>
      <c r="EL68" s="918"/>
      <c r="EM68" s="918"/>
      <c r="EN68" s="918"/>
      <c r="EO68" s="918"/>
      <c r="EP68" s="918"/>
      <c r="EQ68" s="918"/>
      <c r="ER68" s="918"/>
      <c r="ES68" s="918"/>
      <c r="ET68" s="918"/>
      <c r="EU68" s="918"/>
      <c r="EV68" s="918"/>
      <c r="EW68" s="918"/>
      <c r="EX68" s="918"/>
      <c r="EY68" s="918"/>
      <c r="EZ68" s="918"/>
      <c r="FA68" s="918"/>
      <c r="FB68" s="918"/>
      <c r="FC68" s="918"/>
      <c r="FD68" s="918"/>
      <c r="FE68" s="918"/>
      <c r="FF68" s="918"/>
      <c r="FG68" s="918"/>
      <c r="FH68" s="918"/>
      <c r="FI68" s="918"/>
      <c r="FJ68" s="918"/>
      <c r="FK68" s="918"/>
      <c r="FL68" s="918"/>
      <c r="FM68" s="918"/>
      <c r="FN68" s="918"/>
      <c r="FO68" s="918"/>
      <c r="FP68" s="918"/>
      <c r="FQ68" s="918"/>
      <c r="FR68" s="918"/>
      <c r="FS68" s="918"/>
      <c r="FT68" s="918"/>
      <c r="FU68" s="918"/>
      <c r="FV68" s="918"/>
      <c r="FW68" s="918"/>
      <c r="FX68" s="918"/>
      <c r="FY68" s="918"/>
      <c r="FZ68" s="918"/>
      <c r="GA68" s="918"/>
      <c r="GB68" s="918"/>
      <c r="GC68" s="918"/>
      <c r="GD68" s="918"/>
      <c r="GE68" s="918"/>
      <c r="GF68" s="918"/>
      <c r="GG68" s="918"/>
      <c r="GH68" s="918"/>
      <c r="GI68" s="918"/>
      <c r="GJ68" s="918"/>
      <c r="GK68" s="918"/>
      <c r="GL68" s="918"/>
      <c r="GM68" s="918"/>
      <c r="GN68" s="918"/>
      <c r="GO68" s="918"/>
      <c r="GP68" s="918"/>
      <c r="GQ68" s="918"/>
      <c r="GR68" s="918"/>
      <c r="GS68" s="918"/>
      <c r="GT68" s="918"/>
      <c r="GU68" s="918"/>
      <c r="GV68" s="918"/>
      <c r="GW68" s="918"/>
      <c r="GX68" s="918"/>
      <c r="GY68" s="918"/>
      <c r="GZ68" s="918"/>
      <c r="HA68" s="918"/>
      <c r="HB68" s="918"/>
      <c r="HC68" s="918"/>
      <c r="HD68" s="918"/>
      <c r="HE68" s="918"/>
      <c r="HF68" s="918"/>
      <c r="HG68" s="918"/>
      <c r="HH68" s="918"/>
      <c r="HI68" s="918"/>
      <c r="HJ68" s="918"/>
      <c r="HK68" s="918"/>
      <c r="HL68" s="918"/>
      <c r="HM68" s="918"/>
      <c r="HN68" s="918"/>
      <c r="HO68" s="918"/>
      <c r="HP68" s="918"/>
      <c r="HQ68" s="918"/>
      <c r="HR68" s="918"/>
      <c r="HS68" s="918"/>
      <c r="HT68" s="918"/>
      <c r="HU68" s="918"/>
      <c r="HV68" s="918"/>
      <c r="HW68" s="918"/>
      <c r="HX68" s="918"/>
      <c r="HY68" s="918"/>
      <c r="HZ68" s="918"/>
      <c r="IA68" s="918"/>
      <c r="IB68" s="918"/>
      <c r="IC68" s="918"/>
      <c r="ID68" s="918"/>
      <c r="IE68" s="918"/>
      <c r="IF68" s="918"/>
      <c r="IG68" s="918"/>
      <c r="IH68" s="918"/>
      <c r="II68" s="918"/>
      <c r="IJ68" s="918"/>
      <c r="IK68" s="918"/>
      <c r="IL68" s="918"/>
      <c r="IM68" s="918"/>
      <c r="IN68" s="918"/>
      <c r="IO68" s="918"/>
      <c r="IP68" s="918"/>
      <c r="IQ68" s="918"/>
      <c r="IR68" s="918"/>
      <c r="IS68" s="918"/>
      <c r="IT68" s="918"/>
      <c r="IU68" s="918"/>
    </row>
    <row r="69" spans="1:255" s="935" customFormat="1" ht="39.950000000000003" customHeight="1" thickTop="1" thickBot="1" x14ac:dyDescent="0.5">
      <c r="A69" s="918"/>
      <c r="B69" s="1608"/>
      <c r="C69" s="1609"/>
      <c r="D69" s="1609"/>
      <c r="E69" s="1609"/>
      <c r="F69" s="1609"/>
      <c r="G69" s="1609"/>
      <c r="H69" s="1609"/>
      <c r="I69" s="1609"/>
      <c r="J69" s="1609"/>
      <c r="K69" s="1609"/>
      <c r="L69" s="1609"/>
      <c r="M69" s="1609"/>
      <c r="N69" s="1609"/>
      <c r="O69" s="1609"/>
      <c r="P69" s="1609"/>
      <c r="Q69" s="1609"/>
      <c r="R69" s="1609"/>
      <c r="S69" s="1609"/>
      <c r="T69" s="1609"/>
      <c r="U69" s="1611"/>
      <c r="V69" s="1720"/>
      <c r="W69" s="1721"/>
      <c r="X69" s="1722"/>
      <c r="Y69" s="1621"/>
      <c r="Z69" s="1621"/>
      <c r="AA69" s="1621"/>
      <c r="AB69" s="1624"/>
      <c r="AC69" s="952"/>
      <c r="AD69" s="952"/>
      <c r="AE69" s="1729"/>
      <c r="AF69" s="1729"/>
      <c r="AG69" s="1729"/>
      <c r="AH69" s="1729"/>
      <c r="AI69" s="1679"/>
      <c r="AJ69" s="1679"/>
      <c r="AK69" s="1679"/>
      <c r="AL69" s="1679"/>
      <c r="AM69" s="1679"/>
      <c r="AN69" s="1679"/>
      <c r="AO69" s="1694"/>
      <c r="AP69" s="1694"/>
      <c r="AQ69" s="1680"/>
      <c r="AR69" s="1680"/>
      <c r="AS69" s="1680"/>
      <c r="AT69" s="1680"/>
      <c r="AU69" s="1680"/>
      <c r="AV69" s="1680"/>
      <c r="AW69" s="937"/>
      <c r="AX69" s="937"/>
      <c r="AY69" s="951"/>
      <c r="AZ69" s="950"/>
      <c r="BA69" s="1646"/>
      <c r="BB69" s="1646"/>
      <c r="BC69" s="936"/>
      <c r="BD69" s="936"/>
      <c r="BE69" s="936"/>
      <c r="BF69" s="918"/>
      <c r="BG69" s="918"/>
      <c r="BH69" s="918"/>
      <c r="BI69" s="918"/>
      <c r="BJ69" s="918"/>
      <c r="BK69" s="918"/>
      <c r="BL69" s="918"/>
      <c r="BM69" s="918"/>
      <c r="BN69" s="918"/>
      <c r="BO69" s="918"/>
      <c r="BP69" s="918"/>
      <c r="BQ69" s="918"/>
      <c r="BR69" s="918"/>
      <c r="BS69" s="918"/>
      <c r="BT69" s="918"/>
      <c r="BU69" s="918"/>
      <c r="BV69" s="918"/>
      <c r="BW69" s="918"/>
      <c r="BX69" s="918"/>
      <c r="BY69" s="918"/>
      <c r="BZ69" s="918"/>
      <c r="CA69" s="918"/>
      <c r="CB69" s="918"/>
      <c r="CC69" s="918"/>
      <c r="CD69" s="918"/>
      <c r="CE69" s="918"/>
      <c r="CF69" s="918"/>
      <c r="CG69" s="918"/>
      <c r="CH69" s="918"/>
      <c r="CI69" s="918"/>
      <c r="CJ69" s="918"/>
      <c r="CK69" s="918"/>
      <c r="CL69" s="918"/>
      <c r="CM69" s="918"/>
      <c r="CN69" s="918"/>
      <c r="CO69" s="918"/>
      <c r="CP69" s="918"/>
      <c r="CQ69" s="918"/>
      <c r="CR69" s="918"/>
      <c r="CS69" s="918"/>
      <c r="CT69" s="918"/>
      <c r="CU69" s="918"/>
      <c r="CV69" s="918"/>
      <c r="CW69" s="918"/>
      <c r="CX69" s="918"/>
      <c r="CY69" s="918"/>
      <c r="CZ69" s="918"/>
      <c r="DA69" s="918"/>
      <c r="DB69" s="918"/>
      <c r="DC69" s="918"/>
      <c r="DD69" s="918"/>
      <c r="DE69" s="918"/>
      <c r="DF69" s="918"/>
      <c r="DG69" s="918"/>
      <c r="DH69" s="918"/>
      <c r="DI69" s="918"/>
      <c r="DJ69" s="918"/>
      <c r="DK69" s="918"/>
      <c r="DL69" s="918"/>
      <c r="DM69" s="918"/>
      <c r="DN69" s="918"/>
      <c r="DO69" s="918"/>
      <c r="DP69" s="918"/>
      <c r="DQ69" s="918"/>
      <c r="DR69" s="918"/>
      <c r="DS69" s="918"/>
      <c r="DT69" s="918"/>
      <c r="DU69" s="918"/>
      <c r="DV69" s="918"/>
      <c r="DW69" s="918"/>
      <c r="DX69" s="918"/>
      <c r="DY69" s="918"/>
      <c r="DZ69" s="918"/>
      <c r="EA69" s="918"/>
      <c r="EB69" s="918"/>
      <c r="EC69" s="918"/>
      <c r="ED69" s="918"/>
      <c r="EE69" s="918"/>
      <c r="EF69" s="918"/>
      <c r="EG69" s="918"/>
      <c r="EH69" s="918"/>
      <c r="EI69" s="918"/>
      <c r="EJ69" s="918"/>
      <c r="EK69" s="918"/>
      <c r="EL69" s="918"/>
      <c r="EM69" s="918"/>
      <c r="EN69" s="918"/>
      <c r="EO69" s="918"/>
      <c r="EP69" s="918"/>
      <c r="EQ69" s="918"/>
      <c r="ER69" s="918"/>
      <c r="ES69" s="918"/>
      <c r="ET69" s="918"/>
      <c r="EU69" s="918"/>
      <c r="EV69" s="918"/>
      <c r="EW69" s="918"/>
      <c r="EX69" s="918"/>
      <c r="EY69" s="918"/>
      <c r="EZ69" s="918"/>
      <c r="FA69" s="918"/>
      <c r="FB69" s="918"/>
      <c r="FC69" s="918"/>
      <c r="FD69" s="918"/>
      <c r="FE69" s="918"/>
      <c r="FF69" s="918"/>
      <c r="FG69" s="918"/>
      <c r="FH69" s="918"/>
      <c r="FI69" s="918"/>
      <c r="FJ69" s="918"/>
      <c r="FK69" s="918"/>
      <c r="FL69" s="918"/>
      <c r="FM69" s="918"/>
      <c r="FN69" s="918"/>
      <c r="FO69" s="918"/>
      <c r="FP69" s="918"/>
      <c r="FQ69" s="918"/>
      <c r="FR69" s="918"/>
      <c r="FS69" s="918"/>
      <c r="FT69" s="918"/>
      <c r="FU69" s="918"/>
      <c r="FV69" s="918"/>
      <c r="FW69" s="918"/>
      <c r="FX69" s="918"/>
      <c r="FY69" s="918"/>
      <c r="FZ69" s="918"/>
      <c r="GA69" s="918"/>
      <c r="GB69" s="918"/>
      <c r="GC69" s="918"/>
      <c r="GD69" s="918"/>
      <c r="GE69" s="918"/>
      <c r="GF69" s="918"/>
      <c r="GG69" s="918"/>
      <c r="GH69" s="918"/>
      <c r="GI69" s="918"/>
      <c r="GJ69" s="918"/>
      <c r="GK69" s="918"/>
      <c r="GL69" s="918"/>
      <c r="GM69" s="918"/>
      <c r="GN69" s="918"/>
      <c r="GO69" s="918"/>
      <c r="GP69" s="918"/>
      <c r="GQ69" s="918"/>
      <c r="GR69" s="918"/>
      <c r="GS69" s="918"/>
      <c r="GT69" s="918"/>
      <c r="GU69" s="918"/>
      <c r="GV69" s="918"/>
      <c r="GW69" s="918"/>
      <c r="GX69" s="918"/>
      <c r="GY69" s="918"/>
      <c r="GZ69" s="918"/>
      <c r="HA69" s="918"/>
      <c r="HB69" s="918"/>
      <c r="HC69" s="918"/>
      <c r="HD69" s="918"/>
      <c r="HE69" s="918"/>
      <c r="HF69" s="918"/>
      <c r="HG69" s="918"/>
      <c r="HH69" s="918"/>
      <c r="HI69" s="918"/>
      <c r="HJ69" s="918"/>
      <c r="HK69" s="918"/>
      <c r="HL69" s="918"/>
      <c r="HM69" s="918"/>
      <c r="HN69" s="918"/>
      <c r="HO69" s="918"/>
      <c r="HP69" s="918"/>
      <c r="HQ69" s="918"/>
      <c r="HR69" s="918"/>
      <c r="HS69" s="918"/>
      <c r="HT69" s="918"/>
      <c r="HU69" s="918"/>
      <c r="HV69" s="918"/>
      <c r="HW69" s="918"/>
      <c r="HX69" s="918"/>
      <c r="HY69" s="918"/>
      <c r="HZ69" s="918"/>
      <c r="IA69" s="918"/>
      <c r="IB69" s="918"/>
      <c r="IC69" s="918"/>
      <c r="ID69" s="918"/>
      <c r="IE69" s="918"/>
      <c r="IF69" s="918"/>
      <c r="IG69" s="918"/>
      <c r="IH69" s="918"/>
      <c r="II69" s="918"/>
      <c r="IJ69" s="918"/>
      <c r="IK69" s="918"/>
      <c r="IL69" s="918"/>
      <c r="IM69" s="918"/>
      <c r="IN69" s="918"/>
      <c r="IO69" s="918"/>
      <c r="IP69" s="918"/>
      <c r="IQ69" s="918"/>
      <c r="IR69" s="918"/>
      <c r="IS69" s="918"/>
      <c r="IT69" s="918"/>
      <c r="IU69" s="918"/>
    </row>
    <row r="70" spans="1:255" s="935" customFormat="1" ht="138.75" customHeight="1" thickTop="1" thickBot="1" x14ac:dyDescent="0.5">
      <c r="A70" s="918"/>
      <c r="B70" s="1608"/>
      <c r="C70" s="1609"/>
      <c r="D70" s="1609"/>
      <c r="E70" s="1609"/>
      <c r="F70" s="1609"/>
      <c r="G70" s="1609"/>
      <c r="H70" s="1609"/>
      <c r="I70" s="1609"/>
      <c r="J70" s="1609"/>
      <c r="K70" s="1609"/>
      <c r="L70" s="1609"/>
      <c r="M70" s="1609"/>
      <c r="N70" s="1609"/>
      <c r="O70" s="1609"/>
      <c r="P70" s="1609"/>
      <c r="Q70" s="1609"/>
      <c r="R70" s="1609"/>
      <c r="S70" s="1609"/>
      <c r="T70" s="1609"/>
      <c r="U70" s="1612"/>
      <c r="V70" s="1723"/>
      <c r="W70" s="1724"/>
      <c r="X70" s="1725"/>
      <c r="Y70" s="1622"/>
      <c r="Z70" s="1622"/>
      <c r="AA70" s="1622"/>
      <c r="AB70" s="1625"/>
      <c r="AC70" s="952"/>
      <c r="AD70" s="952"/>
      <c r="AE70" s="1729"/>
      <c r="AF70" s="1729"/>
      <c r="AG70" s="1729"/>
      <c r="AH70" s="1729"/>
      <c r="AI70" s="1679"/>
      <c r="AJ70" s="1679"/>
      <c r="AK70" s="1679"/>
      <c r="AL70" s="1679"/>
      <c r="AM70" s="1679"/>
      <c r="AN70" s="1679"/>
      <c r="AO70" s="1694"/>
      <c r="AP70" s="1694"/>
      <c r="AQ70" s="1680"/>
      <c r="AR70" s="1680"/>
      <c r="AS70" s="1680"/>
      <c r="AT70" s="1680"/>
      <c r="AU70" s="1680"/>
      <c r="AV70" s="1680"/>
      <c r="AW70" s="937"/>
      <c r="AX70" s="937"/>
      <c r="AY70" s="951"/>
      <c r="AZ70" s="950"/>
      <c r="BA70" s="1646"/>
      <c r="BB70" s="1646"/>
      <c r="BC70" s="936"/>
      <c r="BD70" s="936"/>
      <c r="BE70" s="936"/>
      <c r="BF70" s="918"/>
      <c r="BG70" s="918"/>
      <c r="BH70" s="918"/>
      <c r="BI70" s="918"/>
      <c r="BJ70" s="918"/>
      <c r="BK70" s="918"/>
      <c r="BL70" s="918"/>
      <c r="BM70" s="918"/>
      <c r="BN70" s="918"/>
      <c r="BO70" s="918"/>
      <c r="BP70" s="918"/>
      <c r="BQ70" s="918"/>
      <c r="BR70" s="918"/>
      <c r="BS70" s="918"/>
      <c r="BT70" s="918"/>
      <c r="BU70" s="918"/>
      <c r="BV70" s="918"/>
      <c r="BW70" s="918"/>
      <c r="BX70" s="918"/>
      <c r="BY70" s="918"/>
      <c r="BZ70" s="918"/>
      <c r="CA70" s="918"/>
      <c r="CB70" s="918"/>
      <c r="CC70" s="918"/>
      <c r="CD70" s="918"/>
      <c r="CE70" s="918"/>
      <c r="CF70" s="918"/>
      <c r="CG70" s="918"/>
      <c r="CH70" s="918"/>
      <c r="CI70" s="918"/>
      <c r="CJ70" s="918"/>
      <c r="CK70" s="918"/>
      <c r="CL70" s="918"/>
      <c r="CM70" s="918"/>
      <c r="CN70" s="918"/>
      <c r="CO70" s="918"/>
      <c r="CP70" s="918"/>
      <c r="CQ70" s="918"/>
      <c r="CR70" s="918"/>
      <c r="CS70" s="918"/>
      <c r="CT70" s="918"/>
      <c r="CU70" s="918"/>
      <c r="CV70" s="918"/>
      <c r="CW70" s="918"/>
      <c r="CX70" s="918"/>
      <c r="CY70" s="918"/>
      <c r="CZ70" s="918"/>
      <c r="DA70" s="918"/>
      <c r="DB70" s="918"/>
      <c r="DC70" s="918"/>
      <c r="DD70" s="918"/>
      <c r="DE70" s="918"/>
      <c r="DF70" s="918"/>
      <c r="DG70" s="918"/>
      <c r="DH70" s="918"/>
      <c r="DI70" s="918"/>
      <c r="DJ70" s="918"/>
      <c r="DK70" s="918"/>
      <c r="DL70" s="918"/>
      <c r="DM70" s="918"/>
      <c r="DN70" s="918"/>
      <c r="DO70" s="918"/>
      <c r="DP70" s="918"/>
      <c r="DQ70" s="918"/>
      <c r="DR70" s="918"/>
      <c r="DS70" s="918"/>
      <c r="DT70" s="918"/>
      <c r="DU70" s="918"/>
      <c r="DV70" s="918"/>
      <c r="DW70" s="918"/>
      <c r="DX70" s="918"/>
      <c r="DY70" s="918"/>
      <c r="DZ70" s="918"/>
      <c r="EA70" s="918"/>
      <c r="EB70" s="918"/>
      <c r="EC70" s="918"/>
      <c r="ED70" s="918"/>
      <c r="EE70" s="918"/>
      <c r="EF70" s="918"/>
      <c r="EG70" s="918"/>
      <c r="EH70" s="918"/>
      <c r="EI70" s="918"/>
      <c r="EJ70" s="918"/>
      <c r="EK70" s="918"/>
      <c r="EL70" s="918"/>
      <c r="EM70" s="918"/>
      <c r="EN70" s="918"/>
      <c r="EO70" s="918"/>
      <c r="EP70" s="918"/>
      <c r="EQ70" s="918"/>
      <c r="ER70" s="918"/>
      <c r="ES70" s="918"/>
      <c r="ET70" s="918"/>
      <c r="EU70" s="918"/>
      <c r="EV70" s="918"/>
      <c r="EW70" s="918"/>
      <c r="EX70" s="918"/>
      <c r="EY70" s="918"/>
      <c r="EZ70" s="918"/>
      <c r="FA70" s="918"/>
      <c r="FB70" s="918"/>
      <c r="FC70" s="918"/>
      <c r="FD70" s="918"/>
      <c r="FE70" s="918"/>
      <c r="FF70" s="918"/>
      <c r="FG70" s="918"/>
      <c r="FH70" s="918"/>
      <c r="FI70" s="918"/>
      <c r="FJ70" s="918"/>
      <c r="FK70" s="918"/>
      <c r="FL70" s="918"/>
      <c r="FM70" s="918"/>
      <c r="FN70" s="918"/>
      <c r="FO70" s="918"/>
      <c r="FP70" s="918"/>
      <c r="FQ70" s="918"/>
      <c r="FR70" s="918"/>
      <c r="FS70" s="918"/>
      <c r="FT70" s="918"/>
      <c r="FU70" s="918"/>
      <c r="FV70" s="918"/>
      <c r="FW70" s="918"/>
      <c r="FX70" s="918"/>
      <c r="FY70" s="918"/>
      <c r="FZ70" s="918"/>
      <c r="GA70" s="918"/>
      <c r="GB70" s="918"/>
      <c r="GC70" s="918"/>
      <c r="GD70" s="918"/>
      <c r="GE70" s="918"/>
      <c r="GF70" s="918"/>
      <c r="GG70" s="918"/>
      <c r="GH70" s="918"/>
      <c r="GI70" s="918"/>
      <c r="GJ70" s="918"/>
      <c r="GK70" s="918"/>
      <c r="GL70" s="918"/>
      <c r="GM70" s="918"/>
      <c r="GN70" s="918"/>
      <c r="GO70" s="918"/>
      <c r="GP70" s="918"/>
      <c r="GQ70" s="918"/>
      <c r="GR70" s="918"/>
      <c r="GS70" s="918"/>
      <c r="GT70" s="918"/>
      <c r="GU70" s="918"/>
      <c r="GV70" s="918"/>
      <c r="GW70" s="918"/>
      <c r="GX70" s="918"/>
      <c r="GY70" s="918"/>
      <c r="GZ70" s="918"/>
      <c r="HA70" s="918"/>
      <c r="HB70" s="918"/>
      <c r="HC70" s="918"/>
      <c r="HD70" s="918"/>
      <c r="HE70" s="918"/>
      <c r="HF70" s="918"/>
      <c r="HG70" s="918"/>
      <c r="HH70" s="918"/>
      <c r="HI70" s="918"/>
      <c r="HJ70" s="918"/>
      <c r="HK70" s="918"/>
      <c r="HL70" s="918"/>
      <c r="HM70" s="918"/>
      <c r="HN70" s="918"/>
      <c r="HO70" s="918"/>
      <c r="HP70" s="918"/>
      <c r="HQ70" s="918"/>
      <c r="HR70" s="918"/>
      <c r="HS70" s="918"/>
      <c r="HT70" s="918"/>
      <c r="HU70" s="918"/>
      <c r="HV70" s="918"/>
      <c r="HW70" s="918"/>
      <c r="HX70" s="918"/>
      <c r="HY70" s="918"/>
      <c r="HZ70" s="918"/>
      <c r="IA70" s="918"/>
      <c r="IB70" s="918"/>
      <c r="IC70" s="918"/>
      <c r="ID70" s="918"/>
      <c r="IE70" s="918"/>
      <c r="IF70" s="918"/>
      <c r="IG70" s="918"/>
      <c r="IH70" s="918"/>
      <c r="II70" s="918"/>
      <c r="IJ70" s="918"/>
      <c r="IK70" s="918"/>
      <c r="IL70" s="918"/>
      <c r="IM70" s="918"/>
      <c r="IN70" s="918"/>
      <c r="IO70" s="918"/>
      <c r="IP70" s="918"/>
      <c r="IQ70" s="918"/>
      <c r="IR70" s="918"/>
      <c r="IS70" s="918"/>
      <c r="IT70" s="918"/>
      <c r="IU70" s="918"/>
    </row>
    <row r="71" spans="1:255" s="935" customFormat="1" ht="39.950000000000003" customHeight="1" thickTop="1" thickBot="1" x14ac:dyDescent="0.5">
      <c r="A71" s="918"/>
      <c r="B71" s="1608" t="s">
        <v>99</v>
      </c>
      <c r="C71" s="1609"/>
      <c r="D71" s="1609"/>
      <c r="E71" s="1609"/>
      <c r="F71" s="1609"/>
      <c r="G71" s="1609"/>
      <c r="H71" s="1609"/>
      <c r="I71" s="1609"/>
      <c r="J71" s="1609"/>
      <c r="K71" s="1609"/>
      <c r="L71" s="1609"/>
      <c r="M71" s="1609"/>
      <c r="N71" s="1609"/>
      <c r="O71" s="1609"/>
      <c r="P71" s="1609"/>
      <c r="Q71" s="1609"/>
      <c r="R71" s="1609"/>
      <c r="S71" s="1609"/>
      <c r="T71" s="1609"/>
      <c r="U71" s="1610" t="s">
        <v>85</v>
      </c>
      <c r="V71" s="1717" t="s">
        <v>59</v>
      </c>
      <c r="W71" s="1718"/>
      <c r="X71" s="1719"/>
      <c r="Y71" s="1620">
        <v>2</v>
      </c>
      <c r="Z71" s="1620"/>
      <c r="AA71" s="1620">
        <v>2</v>
      </c>
      <c r="AB71" s="1623"/>
      <c r="AC71" s="952"/>
      <c r="AD71" s="952"/>
      <c r="AE71" s="1729"/>
      <c r="AF71" s="1729"/>
      <c r="AG71" s="1729"/>
      <c r="AH71" s="1729"/>
      <c r="AI71" s="1679"/>
      <c r="AJ71" s="1679"/>
      <c r="AK71" s="1679"/>
      <c r="AL71" s="1679"/>
      <c r="AM71" s="1679"/>
      <c r="AN71" s="1679"/>
      <c r="AO71" s="1694"/>
      <c r="AP71" s="1694"/>
      <c r="AQ71" s="1680"/>
      <c r="AR71" s="1680"/>
      <c r="AS71" s="1680"/>
      <c r="AT71" s="1680"/>
      <c r="AU71" s="1680"/>
      <c r="AV71" s="1680"/>
      <c r="AW71" s="937"/>
      <c r="AX71" s="937"/>
      <c r="AY71" s="951"/>
      <c r="AZ71" s="950"/>
      <c r="BA71" s="1646"/>
      <c r="BB71" s="1646"/>
      <c r="BC71" s="936"/>
      <c r="BD71" s="936"/>
      <c r="BE71" s="936"/>
      <c r="BF71" s="918"/>
      <c r="BG71" s="918"/>
      <c r="BH71" s="918"/>
      <c r="BI71" s="918"/>
      <c r="BJ71" s="918"/>
      <c r="BK71" s="918"/>
      <c r="BL71" s="918"/>
      <c r="BM71" s="918"/>
      <c r="BN71" s="918"/>
      <c r="BO71" s="918"/>
      <c r="BP71" s="918"/>
      <c r="BQ71" s="918"/>
      <c r="BR71" s="918"/>
      <c r="BS71" s="918"/>
      <c r="BT71" s="918"/>
      <c r="BU71" s="918"/>
      <c r="BV71" s="918"/>
      <c r="BW71" s="918"/>
      <c r="BX71" s="918"/>
      <c r="BY71" s="918"/>
      <c r="BZ71" s="918"/>
      <c r="CA71" s="918"/>
      <c r="CB71" s="918"/>
      <c r="CC71" s="918"/>
      <c r="CD71" s="918"/>
      <c r="CE71" s="918"/>
      <c r="CF71" s="918"/>
      <c r="CG71" s="918"/>
      <c r="CH71" s="918"/>
      <c r="CI71" s="918"/>
      <c r="CJ71" s="918"/>
      <c r="CK71" s="918"/>
      <c r="CL71" s="918"/>
      <c r="CM71" s="918"/>
      <c r="CN71" s="918"/>
      <c r="CO71" s="918"/>
      <c r="CP71" s="918"/>
      <c r="CQ71" s="918"/>
      <c r="CR71" s="918"/>
      <c r="CS71" s="918"/>
      <c r="CT71" s="918"/>
      <c r="CU71" s="918"/>
      <c r="CV71" s="918"/>
      <c r="CW71" s="918"/>
      <c r="CX71" s="918"/>
      <c r="CY71" s="918"/>
      <c r="CZ71" s="918"/>
      <c r="DA71" s="918"/>
      <c r="DB71" s="918"/>
      <c r="DC71" s="918"/>
      <c r="DD71" s="918"/>
      <c r="DE71" s="918"/>
      <c r="DF71" s="918"/>
      <c r="DG71" s="918"/>
      <c r="DH71" s="918"/>
      <c r="DI71" s="918"/>
      <c r="DJ71" s="918"/>
      <c r="DK71" s="918"/>
      <c r="DL71" s="918"/>
      <c r="DM71" s="918"/>
      <c r="DN71" s="918"/>
      <c r="DO71" s="918"/>
      <c r="DP71" s="918"/>
      <c r="DQ71" s="918"/>
      <c r="DR71" s="918"/>
      <c r="DS71" s="918"/>
      <c r="DT71" s="918"/>
      <c r="DU71" s="918"/>
      <c r="DV71" s="918"/>
      <c r="DW71" s="918"/>
      <c r="DX71" s="918"/>
      <c r="DY71" s="918"/>
      <c r="DZ71" s="918"/>
      <c r="EA71" s="918"/>
      <c r="EB71" s="918"/>
      <c r="EC71" s="918"/>
      <c r="ED71" s="918"/>
      <c r="EE71" s="918"/>
      <c r="EF71" s="918"/>
      <c r="EG71" s="918"/>
      <c r="EH71" s="918"/>
      <c r="EI71" s="918"/>
      <c r="EJ71" s="918"/>
      <c r="EK71" s="918"/>
      <c r="EL71" s="918"/>
      <c r="EM71" s="918"/>
      <c r="EN71" s="918"/>
      <c r="EO71" s="918"/>
      <c r="EP71" s="918"/>
      <c r="EQ71" s="918"/>
      <c r="ER71" s="918"/>
      <c r="ES71" s="918"/>
      <c r="ET71" s="918"/>
      <c r="EU71" s="918"/>
      <c r="EV71" s="918"/>
      <c r="EW71" s="918"/>
      <c r="EX71" s="918"/>
      <c r="EY71" s="918"/>
      <c r="EZ71" s="918"/>
      <c r="FA71" s="918"/>
      <c r="FB71" s="918"/>
      <c r="FC71" s="918"/>
      <c r="FD71" s="918"/>
      <c r="FE71" s="918"/>
      <c r="FF71" s="918"/>
      <c r="FG71" s="918"/>
      <c r="FH71" s="918"/>
      <c r="FI71" s="918"/>
      <c r="FJ71" s="918"/>
      <c r="FK71" s="918"/>
      <c r="FL71" s="918"/>
      <c r="FM71" s="918"/>
      <c r="FN71" s="918"/>
      <c r="FO71" s="918"/>
      <c r="FP71" s="918"/>
      <c r="FQ71" s="918"/>
      <c r="FR71" s="918"/>
      <c r="FS71" s="918"/>
      <c r="FT71" s="918"/>
      <c r="FU71" s="918"/>
      <c r="FV71" s="918"/>
      <c r="FW71" s="918"/>
      <c r="FX71" s="918"/>
      <c r="FY71" s="918"/>
      <c r="FZ71" s="918"/>
      <c r="GA71" s="918"/>
      <c r="GB71" s="918"/>
      <c r="GC71" s="918"/>
      <c r="GD71" s="918"/>
      <c r="GE71" s="918"/>
      <c r="GF71" s="918"/>
      <c r="GG71" s="918"/>
      <c r="GH71" s="918"/>
      <c r="GI71" s="918"/>
      <c r="GJ71" s="918"/>
      <c r="GK71" s="918"/>
      <c r="GL71" s="918"/>
      <c r="GM71" s="918"/>
      <c r="GN71" s="918"/>
      <c r="GO71" s="918"/>
      <c r="GP71" s="918"/>
      <c r="GQ71" s="918"/>
      <c r="GR71" s="918"/>
      <c r="GS71" s="918"/>
      <c r="GT71" s="918"/>
      <c r="GU71" s="918"/>
      <c r="GV71" s="918"/>
      <c r="GW71" s="918"/>
      <c r="GX71" s="918"/>
      <c r="GY71" s="918"/>
      <c r="GZ71" s="918"/>
      <c r="HA71" s="918"/>
      <c r="HB71" s="918"/>
      <c r="HC71" s="918"/>
      <c r="HD71" s="918"/>
      <c r="HE71" s="918"/>
      <c r="HF71" s="918"/>
      <c r="HG71" s="918"/>
      <c r="HH71" s="918"/>
      <c r="HI71" s="918"/>
      <c r="HJ71" s="918"/>
      <c r="HK71" s="918"/>
      <c r="HL71" s="918"/>
      <c r="HM71" s="918"/>
      <c r="HN71" s="918"/>
      <c r="HO71" s="918"/>
      <c r="HP71" s="918"/>
      <c r="HQ71" s="918"/>
      <c r="HR71" s="918"/>
      <c r="HS71" s="918"/>
      <c r="HT71" s="918"/>
      <c r="HU71" s="918"/>
      <c r="HV71" s="918"/>
      <c r="HW71" s="918"/>
      <c r="HX71" s="918"/>
      <c r="HY71" s="918"/>
      <c r="HZ71" s="918"/>
      <c r="IA71" s="918"/>
      <c r="IB71" s="918"/>
      <c r="IC71" s="918"/>
      <c r="ID71" s="918"/>
      <c r="IE71" s="918"/>
      <c r="IF71" s="918"/>
      <c r="IG71" s="918"/>
      <c r="IH71" s="918"/>
      <c r="II71" s="918"/>
      <c r="IJ71" s="918"/>
      <c r="IK71" s="918"/>
      <c r="IL71" s="918"/>
      <c r="IM71" s="918"/>
      <c r="IN71" s="918"/>
      <c r="IO71" s="918"/>
      <c r="IP71" s="918"/>
      <c r="IQ71" s="918"/>
      <c r="IR71" s="918"/>
      <c r="IS71" s="918"/>
      <c r="IT71" s="918"/>
      <c r="IU71" s="918"/>
    </row>
    <row r="72" spans="1:255" s="935" customFormat="1" ht="183.75" customHeight="1" thickTop="1" thickBot="1" x14ac:dyDescent="0.5">
      <c r="A72" s="918"/>
      <c r="B72" s="1608"/>
      <c r="C72" s="1609"/>
      <c r="D72" s="1609"/>
      <c r="E72" s="1609"/>
      <c r="F72" s="1609"/>
      <c r="G72" s="1609"/>
      <c r="H72" s="1609"/>
      <c r="I72" s="1609"/>
      <c r="J72" s="1609"/>
      <c r="K72" s="1609"/>
      <c r="L72" s="1609"/>
      <c r="M72" s="1609"/>
      <c r="N72" s="1609"/>
      <c r="O72" s="1609"/>
      <c r="P72" s="1609"/>
      <c r="Q72" s="1609"/>
      <c r="R72" s="1609"/>
      <c r="S72" s="1609"/>
      <c r="T72" s="1609"/>
      <c r="U72" s="1612"/>
      <c r="V72" s="1723"/>
      <c r="W72" s="1724"/>
      <c r="X72" s="1725"/>
      <c r="Y72" s="1622"/>
      <c r="Z72" s="1622"/>
      <c r="AA72" s="1622"/>
      <c r="AB72" s="1625"/>
      <c r="AC72" s="940"/>
      <c r="AD72" s="940"/>
      <c r="AE72" s="1729"/>
      <c r="AF72" s="1729"/>
      <c r="AG72" s="1729"/>
      <c r="AH72" s="1729"/>
      <c r="AI72" s="1679"/>
      <c r="AJ72" s="1679"/>
      <c r="AK72" s="1679"/>
      <c r="AL72" s="1679"/>
      <c r="AM72" s="1679"/>
      <c r="AN72" s="1679"/>
      <c r="AO72" s="1694"/>
      <c r="AP72" s="1694"/>
      <c r="AQ72" s="1680"/>
      <c r="AR72" s="1680"/>
      <c r="AS72" s="1680"/>
      <c r="AT72" s="1680"/>
      <c r="AU72" s="1680"/>
      <c r="AV72" s="1680"/>
      <c r="AW72" s="937"/>
      <c r="AX72" s="937"/>
      <c r="AY72" s="951"/>
      <c r="AZ72" s="950"/>
      <c r="BA72" s="1646"/>
      <c r="BB72" s="1646"/>
      <c r="BC72" s="936"/>
      <c r="BD72" s="936"/>
      <c r="BE72" s="936"/>
      <c r="BF72" s="918"/>
      <c r="BG72" s="918"/>
      <c r="BH72" s="918"/>
      <c r="BI72" s="918"/>
      <c r="BJ72" s="918"/>
      <c r="BK72" s="918"/>
      <c r="BL72" s="918"/>
      <c r="BM72" s="918"/>
      <c r="BN72" s="918"/>
      <c r="BO72" s="918"/>
      <c r="BP72" s="918"/>
      <c r="BQ72" s="918"/>
      <c r="BR72" s="918"/>
      <c r="BS72" s="918"/>
      <c r="BT72" s="918"/>
      <c r="BU72" s="918"/>
      <c r="BV72" s="918"/>
      <c r="BW72" s="918"/>
      <c r="BX72" s="918"/>
      <c r="BY72" s="918"/>
      <c r="BZ72" s="918"/>
      <c r="CA72" s="918"/>
      <c r="CB72" s="918"/>
      <c r="CC72" s="918"/>
      <c r="CD72" s="918"/>
      <c r="CE72" s="918"/>
      <c r="CF72" s="918"/>
      <c r="CG72" s="918"/>
      <c r="CH72" s="918"/>
      <c r="CI72" s="918"/>
      <c r="CJ72" s="918"/>
      <c r="CK72" s="918"/>
      <c r="CL72" s="918"/>
      <c r="CM72" s="918"/>
      <c r="CN72" s="918"/>
      <c r="CO72" s="918"/>
      <c r="CP72" s="918"/>
      <c r="CQ72" s="918"/>
      <c r="CR72" s="918"/>
      <c r="CS72" s="918"/>
      <c r="CT72" s="918"/>
      <c r="CU72" s="918"/>
      <c r="CV72" s="918"/>
      <c r="CW72" s="918"/>
      <c r="CX72" s="918"/>
      <c r="CY72" s="918"/>
      <c r="CZ72" s="918"/>
      <c r="DA72" s="918"/>
      <c r="DB72" s="918"/>
      <c r="DC72" s="918"/>
      <c r="DD72" s="918"/>
      <c r="DE72" s="918"/>
      <c r="DF72" s="918"/>
      <c r="DG72" s="918"/>
      <c r="DH72" s="918"/>
      <c r="DI72" s="918"/>
      <c r="DJ72" s="918"/>
      <c r="DK72" s="918"/>
      <c r="DL72" s="918"/>
      <c r="DM72" s="918"/>
      <c r="DN72" s="918"/>
      <c r="DO72" s="918"/>
      <c r="DP72" s="918"/>
      <c r="DQ72" s="918"/>
      <c r="DR72" s="918"/>
      <c r="DS72" s="918"/>
      <c r="DT72" s="918"/>
      <c r="DU72" s="918"/>
      <c r="DV72" s="918"/>
      <c r="DW72" s="918"/>
      <c r="DX72" s="918"/>
      <c r="DY72" s="918"/>
      <c r="DZ72" s="918"/>
      <c r="EA72" s="918"/>
      <c r="EB72" s="918"/>
      <c r="EC72" s="918"/>
      <c r="ED72" s="918"/>
      <c r="EE72" s="918"/>
      <c r="EF72" s="918"/>
      <c r="EG72" s="918"/>
      <c r="EH72" s="918"/>
      <c r="EI72" s="918"/>
      <c r="EJ72" s="918"/>
      <c r="EK72" s="918"/>
      <c r="EL72" s="918"/>
      <c r="EM72" s="918"/>
      <c r="EN72" s="918"/>
      <c r="EO72" s="918"/>
      <c r="EP72" s="918"/>
      <c r="EQ72" s="918"/>
      <c r="ER72" s="918"/>
      <c r="ES72" s="918"/>
      <c r="ET72" s="918"/>
      <c r="EU72" s="918"/>
      <c r="EV72" s="918"/>
      <c r="EW72" s="918"/>
      <c r="EX72" s="918"/>
      <c r="EY72" s="918"/>
      <c r="EZ72" s="918"/>
      <c r="FA72" s="918"/>
      <c r="FB72" s="918"/>
      <c r="FC72" s="918"/>
      <c r="FD72" s="918"/>
      <c r="FE72" s="918"/>
      <c r="FF72" s="918"/>
      <c r="FG72" s="918"/>
      <c r="FH72" s="918"/>
      <c r="FI72" s="918"/>
      <c r="FJ72" s="918"/>
      <c r="FK72" s="918"/>
      <c r="FL72" s="918"/>
      <c r="FM72" s="918"/>
      <c r="FN72" s="918"/>
      <c r="FO72" s="918"/>
      <c r="FP72" s="918"/>
      <c r="FQ72" s="918"/>
      <c r="FR72" s="918"/>
      <c r="FS72" s="918"/>
      <c r="FT72" s="918"/>
      <c r="FU72" s="918"/>
      <c r="FV72" s="918"/>
      <c r="FW72" s="918"/>
      <c r="FX72" s="918"/>
      <c r="FY72" s="918"/>
      <c r="FZ72" s="918"/>
      <c r="GA72" s="918"/>
      <c r="GB72" s="918"/>
      <c r="GC72" s="918"/>
      <c r="GD72" s="918"/>
      <c r="GE72" s="918"/>
      <c r="GF72" s="918"/>
      <c r="GG72" s="918"/>
      <c r="GH72" s="918"/>
      <c r="GI72" s="918"/>
      <c r="GJ72" s="918"/>
      <c r="GK72" s="918"/>
      <c r="GL72" s="918"/>
      <c r="GM72" s="918"/>
      <c r="GN72" s="918"/>
      <c r="GO72" s="918"/>
      <c r="GP72" s="918"/>
      <c r="GQ72" s="918"/>
      <c r="GR72" s="918"/>
      <c r="GS72" s="918"/>
      <c r="GT72" s="918"/>
      <c r="GU72" s="918"/>
      <c r="GV72" s="918"/>
      <c r="GW72" s="918"/>
      <c r="GX72" s="918"/>
      <c r="GY72" s="918"/>
      <c r="GZ72" s="918"/>
      <c r="HA72" s="918"/>
      <c r="HB72" s="918"/>
      <c r="HC72" s="918"/>
      <c r="HD72" s="918"/>
      <c r="HE72" s="918"/>
      <c r="HF72" s="918"/>
      <c r="HG72" s="918"/>
      <c r="HH72" s="918"/>
      <c r="HI72" s="918"/>
      <c r="HJ72" s="918"/>
      <c r="HK72" s="918"/>
      <c r="HL72" s="918"/>
      <c r="HM72" s="918"/>
      <c r="HN72" s="918"/>
      <c r="HO72" s="918"/>
      <c r="HP72" s="918"/>
      <c r="HQ72" s="918"/>
      <c r="HR72" s="918"/>
      <c r="HS72" s="918"/>
      <c r="HT72" s="918"/>
      <c r="HU72" s="918"/>
      <c r="HV72" s="918"/>
      <c r="HW72" s="918"/>
      <c r="HX72" s="918"/>
      <c r="HY72" s="918"/>
      <c r="HZ72" s="918"/>
      <c r="IA72" s="918"/>
      <c r="IB72" s="918"/>
      <c r="IC72" s="918"/>
      <c r="ID72" s="918"/>
      <c r="IE72" s="918"/>
      <c r="IF72" s="918"/>
      <c r="IG72" s="918"/>
      <c r="IH72" s="918"/>
      <c r="II72" s="918"/>
      <c r="IJ72" s="918"/>
      <c r="IK72" s="918"/>
      <c r="IL72" s="918"/>
      <c r="IM72" s="918"/>
      <c r="IN72" s="918"/>
      <c r="IO72" s="918"/>
      <c r="IP72" s="918"/>
      <c r="IQ72" s="918"/>
      <c r="IR72" s="918"/>
      <c r="IS72" s="918"/>
      <c r="IT72" s="918"/>
      <c r="IU72" s="918"/>
    </row>
    <row r="73" spans="1:255" s="935" customFormat="1" ht="60.75" customHeight="1" thickTop="1" thickBot="1" x14ac:dyDescent="0.5">
      <c r="A73" s="918"/>
      <c r="B73" s="1608" t="s">
        <v>102</v>
      </c>
      <c r="C73" s="1609"/>
      <c r="D73" s="1609"/>
      <c r="E73" s="1609"/>
      <c r="F73" s="1609"/>
      <c r="G73" s="1609"/>
      <c r="H73" s="1609"/>
      <c r="I73" s="1609"/>
      <c r="J73" s="1609"/>
      <c r="K73" s="1609"/>
      <c r="L73" s="1609"/>
      <c r="M73" s="1609"/>
      <c r="N73" s="1609"/>
      <c r="O73" s="1609"/>
      <c r="P73" s="1609"/>
      <c r="Q73" s="1609"/>
      <c r="R73" s="1609"/>
      <c r="S73" s="1609"/>
      <c r="T73" s="1609"/>
      <c r="U73" s="1610" t="s">
        <v>237</v>
      </c>
      <c r="V73" s="1717" t="s">
        <v>103</v>
      </c>
      <c r="W73" s="1718"/>
      <c r="X73" s="1719"/>
      <c r="Y73" s="1620">
        <v>2</v>
      </c>
      <c r="Z73" s="1941"/>
      <c r="AA73" s="1620">
        <v>8</v>
      </c>
      <c r="AB73" s="1623"/>
      <c r="AC73" s="940"/>
      <c r="AD73" s="940"/>
      <c r="AE73" s="1715"/>
      <c r="AF73" s="1715"/>
      <c r="AG73" s="1715"/>
      <c r="AH73" s="1715"/>
      <c r="AI73" s="1713"/>
      <c r="AJ73" s="1713"/>
      <c r="AK73" s="1713"/>
      <c r="AL73" s="1713"/>
      <c r="AM73" s="1713"/>
      <c r="AN73" s="1713"/>
      <c r="AO73" s="1694"/>
      <c r="AP73" s="1694"/>
      <c r="AQ73" s="1680"/>
      <c r="AR73" s="1680"/>
      <c r="AS73" s="1680"/>
      <c r="AT73" s="1680"/>
      <c r="AU73" s="1680"/>
      <c r="AV73" s="1680"/>
      <c r="AW73" s="937"/>
      <c r="AX73" s="937"/>
      <c r="AY73" s="951"/>
      <c r="AZ73" s="950"/>
      <c r="BA73" s="1646"/>
      <c r="BB73" s="1646"/>
      <c r="BC73" s="936"/>
      <c r="BD73" s="936"/>
      <c r="BE73" s="936"/>
      <c r="BF73" s="918"/>
      <c r="BG73" s="918"/>
      <c r="BH73" s="918"/>
      <c r="BI73" s="918"/>
      <c r="BJ73" s="918"/>
      <c r="BK73" s="918"/>
      <c r="BL73" s="918"/>
      <c r="BM73" s="918"/>
      <c r="BN73" s="918"/>
      <c r="BO73" s="918"/>
      <c r="BP73" s="918"/>
      <c r="BQ73" s="918"/>
      <c r="BR73" s="918"/>
      <c r="BS73" s="918"/>
      <c r="BT73" s="918"/>
      <c r="BU73" s="918"/>
      <c r="BV73" s="918"/>
      <c r="BW73" s="918"/>
      <c r="BX73" s="918"/>
      <c r="BY73" s="918"/>
      <c r="BZ73" s="918"/>
      <c r="CA73" s="918"/>
      <c r="CB73" s="918"/>
      <c r="CC73" s="918"/>
      <c r="CD73" s="918"/>
      <c r="CE73" s="918"/>
      <c r="CF73" s="918"/>
      <c r="CG73" s="918"/>
      <c r="CH73" s="918"/>
      <c r="CI73" s="918"/>
      <c r="CJ73" s="918"/>
      <c r="CK73" s="918"/>
      <c r="CL73" s="918"/>
      <c r="CM73" s="918"/>
      <c r="CN73" s="918"/>
      <c r="CO73" s="918"/>
      <c r="CP73" s="918"/>
      <c r="CQ73" s="918"/>
      <c r="CR73" s="918"/>
      <c r="CS73" s="918"/>
      <c r="CT73" s="918"/>
      <c r="CU73" s="918"/>
      <c r="CV73" s="918"/>
      <c r="CW73" s="918"/>
      <c r="CX73" s="918"/>
      <c r="CY73" s="918"/>
      <c r="CZ73" s="918"/>
      <c r="DA73" s="918"/>
      <c r="DB73" s="918"/>
      <c r="DC73" s="918"/>
      <c r="DD73" s="918"/>
      <c r="DE73" s="918"/>
      <c r="DF73" s="918"/>
      <c r="DG73" s="918"/>
      <c r="DH73" s="918"/>
      <c r="DI73" s="918"/>
      <c r="DJ73" s="918"/>
      <c r="DK73" s="918"/>
      <c r="DL73" s="918"/>
      <c r="DM73" s="918"/>
      <c r="DN73" s="918"/>
      <c r="DO73" s="918"/>
      <c r="DP73" s="918"/>
      <c r="DQ73" s="918"/>
      <c r="DR73" s="918"/>
      <c r="DS73" s="918"/>
      <c r="DT73" s="918"/>
      <c r="DU73" s="918"/>
      <c r="DV73" s="918"/>
      <c r="DW73" s="918"/>
      <c r="DX73" s="918"/>
      <c r="DY73" s="918"/>
      <c r="DZ73" s="918"/>
      <c r="EA73" s="918"/>
      <c r="EB73" s="918"/>
      <c r="EC73" s="918"/>
      <c r="ED73" s="918"/>
      <c r="EE73" s="918"/>
      <c r="EF73" s="918"/>
      <c r="EG73" s="918"/>
      <c r="EH73" s="918"/>
      <c r="EI73" s="918"/>
      <c r="EJ73" s="918"/>
      <c r="EK73" s="918"/>
      <c r="EL73" s="918"/>
      <c r="EM73" s="918"/>
      <c r="EN73" s="918"/>
      <c r="EO73" s="918"/>
      <c r="EP73" s="918"/>
      <c r="EQ73" s="918"/>
      <c r="ER73" s="918"/>
      <c r="ES73" s="918"/>
      <c r="ET73" s="918"/>
      <c r="EU73" s="918"/>
      <c r="EV73" s="918"/>
      <c r="EW73" s="918"/>
      <c r="EX73" s="918"/>
      <c r="EY73" s="918"/>
      <c r="EZ73" s="918"/>
      <c r="FA73" s="918"/>
      <c r="FB73" s="918"/>
      <c r="FC73" s="918"/>
      <c r="FD73" s="918"/>
      <c r="FE73" s="918"/>
      <c r="FF73" s="918"/>
      <c r="FG73" s="918"/>
      <c r="FH73" s="918"/>
      <c r="FI73" s="918"/>
      <c r="FJ73" s="918"/>
      <c r="FK73" s="918"/>
      <c r="FL73" s="918"/>
      <c r="FM73" s="918"/>
      <c r="FN73" s="918"/>
      <c r="FO73" s="918"/>
      <c r="FP73" s="918"/>
      <c r="FQ73" s="918"/>
      <c r="FR73" s="918"/>
      <c r="FS73" s="918"/>
      <c r="FT73" s="918"/>
      <c r="FU73" s="918"/>
      <c r="FV73" s="918"/>
      <c r="FW73" s="918"/>
      <c r="FX73" s="918"/>
      <c r="FY73" s="918"/>
      <c r="FZ73" s="918"/>
      <c r="GA73" s="918"/>
      <c r="GB73" s="918"/>
      <c r="GC73" s="918"/>
      <c r="GD73" s="918"/>
      <c r="GE73" s="918"/>
      <c r="GF73" s="918"/>
      <c r="GG73" s="918"/>
      <c r="GH73" s="918"/>
      <c r="GI73" s="918"/>
      <c r="GJ73" s="918"/>
      <c r="GK73" s="918"/>
      <c r="GL73" s="918"/>
      <c r="GM73" s="918"/>
      <c r="GN73" s="918"/>
      <c r="GO73" s="918"/>
      <c r="GP73" s="918"/>
      <c r="GQ73" s="918"/>
      <c r="GR73" s="918"/>
      <c r="GS73" s="918"/>
      <c r="GT73" s="918"/>
      <c r="GU73" s="918"/>
      <c r="GV73" s="918"/>
      <c r="GW73" s="918"/>
      <c r="GX73" s="918"/>
      <c r="GY73" s="918"/>
      <c r="GZ73" s="918"/>
      <c r="HA73" s="918"/>
      <c r="HB73" s="918"/>
      <c r="HC73" s="918"/>
      <c r="HD73" s="918"/>
      <c r="HE73" s="918"/>
      <c r="HF73" s="918"/>
      <c r="HG73" s="918"/>
      <c r="HH73" s="918"/>
      <c r="HI73" s="918"/>
      <c r="HJ73" s="918"/>
      <c r="HK73" s="918"/>
      <c r="HL73" s="918"/>
      <c r="HM73" s="918"/>
      <c r="HN73" s="918"/>
      <c r="HO73" s="918"/>
      <c r="HP73" s="918"/>
      <c r="HQ73" s="918"/>
      <c r="HR73" s="918"/>
      <c r="HS73" s="918"/>
      <c r="HT73" s="918"/>
      <c r="HU73" s="918"/>
      <c r="HV73" s="918"/>
      <c r="HW73" s="918"/>
      <c r="HX73" s="918"/>
      <c r="HY73" s="918"/>
      <c r="HZ73" s="918"/>
      <c r="IA73" s="918"/>
      <c r="IB73" s="918"/>
      <c r="IC73" s="918"/>
      <c r="ID73" s="918"/>
      <c r="IE73" s="918"/>
      <c r="IF73" s="918"/>
      <c r="IG73" s="918"/>
      <c r="IH73" s="918"/>
      <c r="II73" s="918"/>
      <c r="IJ73" s="918"/>
      <c r="IK73" s="918"/>
      <c r="IL73" s="918"/>
      <c r="IM73" s="918"/>
      <c r="IN73" s="918"/>
      <c r="IO73" s="918"/>
      <c r="IP73" s="918"/>
      <c r="IQ73" s="918"/>
      <c r="IR73" s="918"/>
      <c r="IS73" s="918"/>
      <c r="IT73" s="918"/>
      <c r="IU73" s="918"/>
    </row>
    <row r="74" spans="1:255" s="935" customFormat="1" ht="39.950000000000003" customHeight="1" thickTop="1" thickBot="1" x14ac:dyDescent="0.5">
      <c r="A74" s="918"/>
      <c r="B74" s="1608"/>
      <c r="C74" s="1609"/>
      <c r="D74" s="1609"/>
      <c r="E74" s="1609"/>
      <c r="F74" s="1609"/>
      <c r="G74" s="1609"/>
      <c r="H74" s="1609"/>
      <c r="I74" s="1609"/>
      <c r="J74" s="1609"/>
      <c r="K74" s="1609"/>
      <c r="L74" s="1609"/>
      <c r="M74" s="1609"/>
      <c r="N74" s="1609"/>
      <c r="O74" s="1609"/>
      <c r="P74" s="1609"/>
      <c r="Q74" s="1609"/>
      <c r="R74" s="1609"/>
      <c r="S74" s="1609"/>
      <c r="T74" s="1609"/>
      <c r="U74" s="1611"/>
      <c r="V74" s="1720"/>
      <c r="W74" s="1721"/>
      <c r="X74" s="1722"/>
      <c r="Y74" s="1621"/>
      <c r="Z74" s="1942"/>
      <c r="AA74" s="1621"/>
      <c r="AB74" s="1624"/>
      <c r="AC74" s="940"/>
      <c r="AD74" s="940"/>
      <c r="AE74" s="1715"/>
      <c r="AF74" s="1715"/>
      <c r="AG74" s="1715"/>
      <c r="AH74" s="1715"/>
      <c r="AI74" s="1713"/>
      <c r="AJ74" s="1713"/>
      <c r="AK74" s="1713"/>
      <c r="AL74" s="1713"/>
      <c r="AM74" s="1713"/>
      <c r="AN74" s="1713"/>
      <c r="AO74" s="1694"/>
      <c r="AP74" s="1694"/>
      <c r="AQ74" s="1680"/>
      <c r="AR74" s="1680"/>
      <c r="AS74" s="1680"/>
      <c r="AT74" s="1680"/>
      <c r="AU74" s="1680"/>
      <c r="AV74" s="1680"/>
      <c r="AW74" s="937"/>
      <c r="AX74" s="937"/>
      <c r="AY74" s="951"/>
      <c r="AZ74" s="950"/>
      <c r="BA74" s="1646"/>
      <c r="BB74" s="1646"/>
      <c r="BC74" s="936"/>
      <c r="BD74" s="936"/>
      <c r="BE74" s="936"/>
      <c r="BF74" s="918"/>
      <c r="BG74" s="918"/>
      <c r="BH74" s="918"/>
      <c r="BI74" s="918"/>
      <c r="BJ74" s="918"/>
      <c r="BK74" s="918"/>
      <c r="BL74" s="918"/>
      <c r="BM74" s="918"/>
      <c r="BN74" s="918"/>
      <c r="BO74" s="918"/>
      <c r="BP74" s="918"/>
      <c r="BQ74" s="918"/>
      <c r="BR74" s="918"/>
      <c r="BS74" s="918"/>
      <c r="BT74" s="918"/>
      <c r="BU74" s="918"/>
      <c r="BV74" s="918"/>
      <c r="BW74" s="918"/>
      <c r="BX74" s="918"/>
      <c r="BY74" s="918"/>
      <c r="BZ74" s="918"/>
      <c r="CA74" s="918"/>
      <c r="CB74" s="918"/>
      <c r="CC74" s="918"/>
      <c r="CD74" s="918"/>
      <c r="CE74" s="918"/>
      <c r="CF74" s="918"/>
      <c r="CG74" s="918"/>
      <c r="CH74" s="918"/>
      <c r="CI74" s="918"/>
      <c r="CJ74" s="918"/>
      <c r="CK74" s="918"/>
      <c r="CL74" s="918"/>
      <c r="CM74" s="918"/>
      <c r="CN74" s="918"/>
      <c r="CO74" s="918"/>
      <c r="CP74" s="918"/>
      <c r="CQ74" s="918"/>
      <c r="CR74" s="918"/>
      <c r="CS74" s="918"/>
      <c r="CT74" s="918"/>
      <c r="CU74" s="918"/>
      <c r="CV74" s="918"/>
      <c r="CW74" s="918"/>
      <c r="CX74" s="918"/>
      <c r="CY74" s="918"/>
      <c r="CZ74" s="918"/>
      <c r="DA74" s="918"/>
      <c r="DB74" s="918"/>
      <c r="DC74" s="918"/>
      <c r="DD74" s="918"/>
      <c r="DE74" s="918"/>
      <c r="DF74" s="918"/>
      <c r="DG74" s="918"/>
      <c r="DH74" s="918"/>
      <c r="DI74" s="918"/>
      <c r="DJ74" s="918"/>
      <c r="DK74" s="918"/>
      <c r="DL74" s="918"/>
      <c r="DM74" s="918"/>
      <c r="DN74" s="918"/>
      <c r="DO74" s="918"/>
      <c r="DP74" s="918"/>
      <c r="DQ74" s="918"/>
      <c r="DR74" s="918"/>
      <c r="DS74" s="918"/>
      <c r="DT74" s="918"/>
      <c r="DU74" s="918"/>
      <c r="DV74" s="918"/>
      <c r="DW74" s="918"/>
      <c r="DX74" s="918"/>
      <c r="DY74" s="918"/>
      <c r="DZ74" s="918"/>
      <c r="EA74" s="918"/>
      <c r="EB74" s="918"/>
      <c r="EC74" s="918"/>
      <c r="ED74" s="918"/>
      <c r="EE74" s="918"/>
      <c r="EF74" s="918"/>
      <c r="EG74" s="918"/>
      <c r="EH74" s="918"/>
      <c r="EI74" s="918"/>
      <c r="EJ74" s="918"/>
      <c r="EK74" s="918"/>
      <c r="EL74" s="918"/>
      <c r="EM74" s="918"/>
      <c r="EN74" s="918"/>
      <c r="EO74" s="918"/>
      <c r="EP74" s="918"/>
      <c r="EQ74" s="918"/>
      <c r="ER74" s="918"/>
      <c r="ES74" s="918"/>
      <c r="ET74" s="918"/>
      <c r="EU74" s="918"/>
      <c r="EV74" s="918"/>
      <c r="EW74" s="918"/>
      <c r="EX74" s="918"/>
      <c r="EY74" s="918"/>
      <c r="EZ74" s="918"/>
      <c r="FA74" s="918"/>
      <c r="FB74" s="918"/>
      <c r="FC74" s="918"/>
      <c r="FD74" s="918"/>
      <c r="FE74" s="918"/>
      <c r="FF74" s="918"/>
      <c r="FG74" s="918"/>
      <c r="FH74" s="918"/>
      <c r="FI74" s="918"/>
      <c r="FJ74" s="918"/>
      <c r="FK74" s="918"/>
      <c r="FL74" s="918"/>
      <c r="FM74" s="918"/>
      <c r="FN74" s="918"/>
      <c r="FO74" s="918"/>
      <c r="FP74" s="918"/>
      <c r="FQ74" s="918"/>
      <c r="FR74" s="918"/>
      <c r="FS74" s="918"/>
      <c r="FT74" s="918"/>
      <c r="FU74" s="918"/>
      <c r="FV74" s="918"/>
      <c r="FW74" s="918"/>
      <c r="FX74" s="918"/>
      <c r="FY74" s="918"/>
      <c r="FZ74" s="918"/>
      <c r="GA74" s="918"/>
      <c r="GB74" s="918"/>
      <c r="GC74" s="918"/>
      <c r="GD74" s="918"/>
      <c r="GE74" s="918"/>
      <c r="GF74" s="918"/>
      <c r="GG74" s="918"/>
      <c r="GH74" s="918"/>
      <c r="GI74" s="918"/>
      <c r="GJ74" s="918"/>
      <c r="GK74" s="918"/>
      <c r="GL74" s="918"/>
      <c r="GM74" s="918"/>
      <c r="GN74" s="918"/>
      <c r="GO74" s="918"/>
      <c r="GP74" s="918"/>
      <c r="GQ74" s="918"/>
      <c r="GR74" s="918"/>
      <c r="GS74" s="918"/>
      <c r="GT74" s="918"/>
      <c r="GU74" s="918"/>
      <c r="GV74" s="918"/>
      <c r="GW74" s="918"/>
      <c r="GX74" s="918"/>
      <c r="GY74" s="918"/>
      <c r="GZ74" s="918"/>
      <c r="HA74" s="918"/>
      <c r="HB74" s="918"/>
      <c r="HC74" s="918"/>
      <c r="HD74" s="918"/>
      <c r="HE74" s="918"/>
      <c r="HF74" s="918"/>
      <c r="HG74" s="918"/>
      <c r="HH74" s="918"/>
      <c r="HI74" s="918"/>
      <c r="HJ74" s="918"/>
      <c r="HK74" s="918"/>
      <c r="HL74" s="918"/>
      <c r="HM74" s="918"/>
      <c r="HN74" s="918"/>
      <c r="HO74" s="918"/>
      <c r="HP74" s="918"/>
      <c r="HQ74" s="918"/>
      <c r="HR74" s="918"/>
      <c r="HS74" s="918"/>
      <c r="HT74" s="918"/>
      <c r="HU74" s="918"/>
      <c r="HV74" s="918"/>
      <c r="HW74" s="918"/>
      <c r="HX74" s="918"/>
      <c r="HY74" s="918"/>
      <c r="HZ74" s="918"/>
      <c r="IA74" s="918"/>
      <c r="IB74" s="918"/>
      <c r="IC74" s="918"/>
      <c r="ID74" s="918"/>
      <c r="IE74" s="918"/>
      <c r="IF74" s="918"/>
      <c r="IG74" s="918"/>
      <c r="IH74" s="918"/>
      <c r="II74" s="918"/>
      <c r="IJ74" s="918"/>
      <c r="IK74" s="918"/>
      <c r="IL74" s="918"/>
      <c r="IM74" s="918"/>
      <c r="IN74" s="918"/>
      <c r="IO74" s="918"/>
      <c r="IP74" s="918"/>
      <c r="IQ74" s="918"/>
      <c r="IR74" s="918"/>
      <c r="IS74" s="918"/>
      <c r="IT74" s="918"/>
      <c r="IU74" s="918"/>
    </row>
    <row r="75" spans="1:255" s="935" customFormat="1" ht="51.75" customHeight="1" thickTop="1" thickBot="1" x14ac:dyDescent="0.5">
      <c r="A75" s="918"/>
      <c r="B75" s="1608"/>
      <c r="C75" s="1609"/>
      <c r="D75" s="1609"/>
      <c r="E75" s="1609"/>
      <c r="F75" s="1609"/>
      <c r="G75" s="1609"/>
      <c r="H75" s="1609"/>
      <c r="I75" s="1609"/>
      <c r="J75" s="1609"/>
      <c r="K75" s="1609"/>
      <c r="L75" s="1609"/>
      <c r="M75" s="1609"/>
      <c r="N75" s="1609"/>
      <c r="O75" s="1609"/>
      <c r="P75" s="1609"/>
      <c r="Q75" s="1609"/>
      <c r="R75" s="1609"/>
      <c r="S75" s="1609"/>
      <c r="T75" s="1609"/>
      <c r="U75" s="1612"/>
      <c r="V75" s="1723"/>
      <c r="W75" s="1724"/>
      <c r="X75" s="1725"/>
      <c r="Y75" s="1622"/>
      <c r="Z75" s="1943"/>
      <c r="AA75" s="1622"/>
      <c r="AB75" s="1625"/>
      <c r="AC75" s="952"/>
      <c r="AD75" s="952"/>
      <c r="AE75" s="1716"/>
      <c r="AF75" s="1716"/>
      <c r="AG75" s="1716"/>
      <c r="AH75" s="1716"/>
      <c r="AI75" s="1770"/>
      <c r="AJ75" s="1770"/>
      <c r="AK75" s="1770"/>
      <c r="AL75" s="1770"/>
      <c r="AM75" s="1770"/>
      <c r="AN75" s="1770"/>
      <c r="AO75" s="1694"/>
      <c r="AP75" s="1694"/>
      <c r="AQ75" s="1680"/>
      <c r="AR75" s="1680"/>
      <c r="AS75" s="1680"/>
      <c r="AT75" s="1680"/>
      <c r="AU75" s="1680"/>
      <c r="AV75" s="1680"/>
      <c r="AW75" s="937"/>
      <c r="AX75" s="937"/>
      <c r="AY75" s="951"/>
      <c r="AZ75" s="950"/>
      <c r="BA75" s="1646"/>
      <c r="BB75" s="1646"/>
      <c r="BC75" s="936"/>
      <c r="BD75" s="936"/>
      <c r="BE75" s="936"/>
      <c r="BF75" s="918"/>
      <c r="BG75" s="918"/>
      <c r="BH75" s="918"/>
      <c r="BI75" s="918"/>
      <c r="BJ75" s="918"/>
      <c r="BK75" s="918"/>
      <c r="BL75" s="918"/>
      <c r="BM75" s="918"/>
      <c r="BN75" s="918"/>
      <c r="BO75" s="918"/>
      <c r="BP75" s="918"/>
      <c r="BQ75" s="918"/>
      <c r="BR75" s="918"/>
      <c r="BS75" s="918"/>
      <c r="BT75" s="918"/>
      <c r="BU75" s="918"/>
      <c r="BV75" s="918"/>
      <c r="BW75" s="918"/>
      <c r="BX75" s="918"/>
      <c r="BY75" s="918"/>
      <c r="BZ75" s="918"/>
      <c r="CA75" s="918"/>
      <c r="CB75" s="918"/>
      <c r="CC75" s="918"/>
      <c r="CD75" s="918"/>
      <c r="CE75" s="918"/>
      <c r="CF75" s="918"/>
      <c r="CG75" s="918"/>
      <c r="CH75" s="918"/>
      <c r="CI75" s="918"/>
      <c r="CJ75" s="918"/>
      <c r="CK75" s="918"/>
      <c r="CL75" s="918"/>
      <c r="CM75" s="918"/>
      <c r="CN75" s="918"/>
      <c r="CO75" s="918"/>
      <c r="CP75" s="918"/>
      <c r="CQ75" s="918"/>
      <c r="CR75" s="918"/>
      <c r="CS75" s="918"/>
      <c r="CT75" s="918"/>
      <c r="CU75" s="918"/>
      <c r="CV75" s="918"/>
      <c r="CW75" s="918"/>
      <c r="CX75" s="918"/>
      <c r="CY75" s="918"/>
      <c r="CZ75" s="918"/>
      <c r="DA75" s="918"/>
      <c r="DB75" s="918"/>
      <c r="DC75" s="918"/>
      <c r="DD75" s="918"/>
      <c r="DE75" s="918"/>
      <c r="DF75" s="918"/>
      <c r="DG75" s="918"/>
      <c r="DH75" s="918"/>
      <c r="DI75" s="918"/>
      <c r="DJ75" s="918"/>
      <c r="DK75" s="918"/>
      <c r="DL75" s="918"/>
      <c r="DM75" s="918"/>
      <c r="DN75" s="918"/>
      <c r="DO75" s="918"/>
      <c r="DP75" s="918"/>
      <c r="DQ75" s="918"/>
      <c r="DR75" s="918"/>
      <c r="DS75" s="918"/>
      <c r="DT75" s="918"/>
      <c r="DU75" s="918"/>
      <c r="DV75" s="918"/>
      <c r="DW75" s="918"/>
      <c r="DX75" s="918"/>
      <c r="DY75" s="918"/>
      <c r="DZ75" s="918"/>
      <c r="EA75" s="918"/>
      <c r="EB75" s="918"/>
      <c r="EC75" s="918"/>
      <c r="ED75" s="918"/>
      <c r="EE75" s="918"/>
      <c r="EF75" s="918"/>
      <c r="EG75" s="918"/>
      <c r="EH75" s="918"/>
      <c r="EI75" s="918"/>
      <c r="EJ75" s="918"/>
      <c r="EK75" s="918"/>
      <c r="EL75" s="918"/>
      <c r="EM75" s="918"/>
      <c r="EN75" s="918"/>
      <c r="EO75" s="918"/>
      <c r="EP75" s="918"/>
      <c r="EQ75" s="918"/>
      <c r="ER75" s="918"/>
      <c r="ES75" s="918"/>
      <c r="ET75" s="918"/>
      <c r="EU75" s="918"/>
      <c r="EV75" s="918"/>
      <c r="EW75" s="918"/>
      <c r="EX75" s="918"/>
      <c r="EY75" s="918"/>
      <c r="EZ75" s="918"/>
      <c r="FA75" s="918"/>
      <c r="FB75" s="918"/>
      <c r="FC75" s="918"/>
      <c r="FD75" s="918"/>
      <c r="FE75" s="918"/>
      <c r="FF75" s="918"/>
      <c r="FG75" s="918"/>
      <c r="FH75" s="918"/>
      <c r="FI75" s="918"/>
      <c r="FJ75" s="918"/>
      <c r="FK75" s="918"/>
      <c r="FL75" s="918"/>
      <c r="FM75" s="918"/>
      <c r="FN75" s="918"/>
      <c r="FO75" s="918"/>
      <c r="FP75" s="918"/>
      <c r="FQ75" s="918"/>
      <c r="FR75" s="918"/>
      <c r="FS75" s="918"/>
      <c r="FT75" s="918"/>
      <c r="FU75" s="918"/>
      <c r="FV75" s="918"/>
      <c r="FW75" s="918"/>
      <c r="FX75" s="918"/>
      <c r="FY75" s="918"/>
      <c r="FZ75" s="918"/>
      <c r="GA75" s="918"/>
      <c r="GB75" s="918"/>
      <c r="GC75" s="918"/>
      <c r="GD75" s="918"/>
      <c r="GE75" s="918"/>
      <c r="GF75" s="918"/>
      <c r="GG75" s="918"/>
      <c r="GH75" s="918"/>
      <c r="GI75" s="918"/>
      <c r="GJ75" s="918"/>
      <c r="GK75" s="918"/>
      <c r="GL75" s="918"/>
      <c r="GM75" s="918"/>
      <c r="GN75" s="918"/>
      <c r="GO75" s="918"/>
      <c r="GP75" s="918"/>
      <c r="GQ75" s="918"/>
      <c r="GR75" s="918"/>
      <c r="GS75" s="918"/>
      <c r="GT75" s="918"/>
      <c r="GU75" s="918"/>
      <c r="GV75" s="918"/>
      <c r="GW75" s="918"/>
      <c r="GX75" s="918"/>
      <c r="GY75" s="918"/>
      <c r="GZ75" s="918"/>
      <c r="HA75" s="918"/>
      <c r="HB75" s="918"/>
      <c r="HC75" s="918"/>
      <c r="HD75" s="918"/>
      <c r="HE75" s="918"/>
      <c r="HF75" s="918"/>
      <c r="HG75" s="918"/>
      <c r="HH75" s="918"/>
      <c r="HI75" s="918"/>
      <c r="HJ75" s="918"/>
      <c r="HK75" s="918"/>
      <c r="HL75" s="918"/>
      <c r="HM75" s="918"/>
      <c r="HN75" s="918"/>
      <c r="HO75" s="918"/>
      <c r="HP75" s="918"/>
      <c r="HQ75" s="918"/>
      <c r="HR75" s="918"/>
      <c r="HS75" s="918"/>
      <c r="HT75" s="918"/>
      <c r="HU75" s="918"/>
      <c r="HV75" s="918"/>
      <c r="HW75" s="918"/>
      <c r="HX75" s="918"/>
      <c r="HY75" s="918"/>
      <c r="HZ75" s="918"/>
      <c r="IA75" s="918"/>
      <c r="IB75" s="918"/>
      <c r="IC75" s="918"/>
      <c r="ID75" s="918"/>
      <c r="IE75" s="918"/>
      <c r="IF75" s="918"/>
      <c r="IG75" s="918"/>
      <c r="IH75" s="918"/>
      <c r="II75" s="918"/>
      <c r="IJ75" s="918"/>
      <c r="IK75" s="918"/>
      <c r="IL75" s="918"/>
      <c r="IM75" s="918"/>
      <c r="IN75" s="918"/>
      <c r="IO75" s="918"/>
      <c r="IP75" s="918"/>
      <c r="IQ75" s="918"/>
      <c r="IR75" s="918"/>
      <c r="IS75" s="918"/>
      <c r="IT75" s="918"/>
      <c r="IU75" s="918"/>
    </row>
    <row r="76" spans="1:255" s="949" customFormat="1" ht="240" customHeight="1" thickTop="1" thickBot="1" x14ac:dyDescent="0.5">
      <c r="A76" s="918"/>
      <c r="B76" s="1608" t="s">
        <v>236</v>
      </c>
      <c r="C76" s="1609"/>
      <c r="D76" s="1609"/>
      <c r="E76" s="1609"/>
      <c r="F76" s="1609"/>
      <c r="G76" s="1609"/>
      <c r="H76" s="1609"/>
      <c r="I76" s="1609"/>
      <c r="J76" s="1609"/>
      <c r="K76" s="1609"/>
      <c r="L76" s="1609"/>
      <c r="M76" s="1609"/>
      <c r="N76" s="1609"/>
      <c r="O76" s="1609"/>
      <c r="P76" s="1609"/>
      <c r="Q76" s="1609"/>
      <c r="R76" s="1609"/>
      <c r="S76" s="1609"/>
      <c r="T76" s="1730"/>
      <c r="U76" s="957" t="s">
        <v>105</v>
      </c>
      <c r="V76" s="1613" t="s">
        <v>59</v>
      </c>
      <c r="W76" s="1614"/>
      <c r="X76" s="1615"/>
      <c r="Y76" s="956">
        <v>2</v>
      </c>
      <c r="Z76" s="955"/>
      <c r="AA76" s="954">
        <v>4</v>
      </c>
      <c r="AB76" s="953"/>
      <c r="AC76" s="952"/>
      <c r="AD76" s="952"/>
      <c r="AE76" s="1716"/>
      <c r="AF76" s="1716"/>
      <c r="AG76" s="1716"/>
      <c r="AH76" s="1716"/>
      <c r="AI76" s="1770"/>
      <c r="AJ76" s="1770"/>
      <c r="AK76" s="1770"/>
      <c r="AL76" s="1770"/>
      <c r="AM76" s="1770"/>
      <c r="AN76" s="1770"/>
      <c r="AO76" s="1694"/>
      <c r="AP76" s="1694"/>
      <c r="AQ76" s="1680"/>
      <c r="AR76" s="1680"/>
      <c r="AS76" s="1680"/>
      <c r="AT76" s="1680"/>
      <c r="AU76" s="1680"/>
      <c r="AV76" s="1680"/>
      <c r="AW76" s="937"/>
      <c r="AX76" s="937"/>
      <c r="AY76" s="951"/>
      <c r="AZ76" s="950"/>
      <c r="BA76" s="1646"/>
      <c r="BB76" s="1646"/>
      <c r="BC76" s="936"/>
      <c r="BD76" s="936"/>
      <c r="BE76" s="936"/>
      <c r="BF76" s="918"/>
      <c r="BG76" s="918"/>
      <c r="BH76" s="918"/>
      <c r="BI76" s="918"/>
      <c r="BJ76" s="918"/>
      <c r="BK76" s="918"/>
      <c r="BL76" s="918"/>
      <c r="BM76" s="918"/>
      <c r="BN76" s="918"/>
      <c r="BO76" s="918"/>
      <c r="BP76" s="918"/>
      <c r="BQ76" s="918"/>
      <c r="BR76" s="918"/>
      <c r="BS76" s="918"/>
      <c r="BT76" s="918"/>
      <c r="BU76" s="918"/>
      <c r="BV76" s="918"/>
      <c r="BW76" s="918"/>
      <c r="BX76" s="918"/>
      <c r="BY76" s="918"/>
      <c r="BZ76" s="918"/>
      <c r="CA76" s="918"/>
      <c r="CB76" s="918"/>
      <c r="CC76" s="918"/>
      <c r="CD76" s="918"/>
      <c r="CE76" s="918"/>
      <c r="CF76" s="918"/>
      <c r="CG76" s="918"/>
      <c r="CH76" s="918"/>
      <c r="CI76" s="918"/>
      <c r="CJ76" s="918"/>
      <c r="CK76" s="918"/>
      <c r="CL76" s="918"/>
      <c r="CM76" s="918"/>
      <c r="CN76" s="918"/>
      <c r="CO76" s="918"/>
      <c r="CP76" s="918"/>
      <c r="CQ76" s="918"/>
      <c r="CR76" s="918"/>
      <c r="CS76" s="918"/>
      <c r="CT76" s="918"/>
      <c r="CU76" s="918"/>
      <c r="CV76" s="918"/>
      <c r="CW76" s="918"/>
      <c r="CX76" s="918"/>
      <c r="CY76" s="918"/>
      <c r="CZ76" s="918"/>
      <c r="DA76" s="918"/>
      <c r="DB76" s="918"/>
      <c r="DC76" s="918"/>
      <c r="DD76" s="918"/>
      <c r="DE76" s="918"/>
      <c r="DF76" s="918"/>
      <c r="DG76" s="918"/>
      <c r="DH76" s="918"/>
      <c r="DI76" s="918"/>
      <c r="DJ76" s="918"/>
      <c r="DK76" s="918"/>
      <c r="DL76" s="918"/>
      <c r="DM76" s="918"/>
      <c r="DN76" s="918"/>
      <c r="DO76" s="918"/>
      <c r="DP76" s="918"/>
      <c r="DQ76" s="918"/>
      <c r="DR76" s="918"/>
      <c r="DS76" s="918"/>
      <c r="DT76" s="918"/>
      <c r="DU76" s="918"/>
      <c r="DV76" s="918"/>
      <c r="DW76" s="918"/>
      <c r="DX76" s="918"/>
      <c r="DY76" s="918"/>
      <c r="DZ76" s="918"/>
      <c r="EA76" s="918"/>
      <c r="EB76" s="918"/>
      <c r="EC76" s="918"/>
      <c r="ED76" s="918"/>
      <c r="EE76" s="918"/>
      <c r="EF76" s="918"/>
      <c r="EG76" s="918"/>
      <c r="EH76" s="918"/>
      <c r="EI76" s="918"/>
      <c r="EJ76" s="918"/>
      <c r="EK76" s="918"/>
      <c r="EL76" s="918"/>
      <c r="EM76" s="918"/>
      <c r="EN76" s="918"/>
      <c r="EO76" s="918"/>
      <c r="EP76" s="918"/>
      <c r="EQ76" s="918"/>
      <c r="ER76" s="918"/>
      <c r="ES76" s="918"/>
      <c r="ET76" s="918"/>
      <c r="EU76" s="918"/>
      <c r="EV76" s="918"/>
      <c r="EW76" s="918"/>
      <c r="EX76" s="918"/>
      <c r="EY76" s="918"/>
      <c r="EZ76" s="918"/>
      <c r="FA76" s="918"/>
      <c r="FB76" s="918"/>
      <c r="FC76" s="918"/>
      <c r="FD76" s="918"/>
      <c r="FE76" s="918"/>
      <c r="FF76" s="918"/>
      <c r="FG76" s="918"/>
      <c r="FH76" s="918"/>
      <c r="FI76" s="918"/>
      <c r="FJ76" s="918"/>
      <c r="FK76" s="918"/>
      <c r="FL76" s="918"/>
      <c r="FM76" s="918"/>
      <c r="FN76" s="918"/>
      <c r="FO76" s="918"/>
      <c r="FP76" s="918"/>
      <c r="FQ76" s="918"/>
      <c r="FR76" s="918"/>
      <c r="FS76" s="918"/>
      <c r="FT76" s="918"/>
      <c r="FU76" s="918"/>
      <c r="FV76" s="918"/>
      <c r="FW76" s="918"/>
      <c r="FX76" s="918"/>
      <c r="FY76" s="918"/>
      <c r="FZ76" s="918"/>
      <c r="GA76" s="918"/>
      <c r="GB76" s="918"/>
      <c r="GC76" s="918"/>
      <c r="GD76" s="918"/>
      <c r="GE76" s="918"/>
      <c r="GF76" s="918"/>
      <c r="GG76" s="918"/>
      <c r="GH76" s="918"/>
      <c r="GI76" s="918"/>
      <c r="GJ76" s="918"/>
      <c r="GK76" s="918"/>
      <c r="GL76" s="918"/>
      <c r="GM76" s="918"/>
      <c r="GN76" s="918"/>
      <c r="GO76" s="918"/>
      <c r="GP76" s="918"/>
      <c r="GQ76" s="918"/>
      <c r="GR76" s="918"/>
      <c r="GS76" s="918"/>
      <c r="GT76" s="918"/>
      <c r="GU76" s="918"/>
      <c r="GV76" s="918"/>
      <c r="GW76" s="918"/>
      <c r="GX76" s="918"/>
      <c r="GY76" s="918"/>
      <c r="GZ76" s="918"/>
      <c r="HA76" s="918"/>
      <c r="HB76" s="918"/>
      <c r="HC76" s="918"/>
      <c r="HD76" s="918"/>
      <c r="HE76" s="918"/>
      <c r="HF76" s="918"/>
      <c r="HG76" s="918"/>
      <c r="HH76" s="918"/>
      <c r="HI76" s="918"/>
      <c r="HJ76" s="918"/>
      <c r="HK76" s="918"/>
      <c r="HL76" s="918"/>
      <c r="HM76" s="918"/>
      <c r="HN76" s="918"/>
      <c r="HO76" s="918"/>
      <c r="HP76" s="918"/>
      <c r="HQ76" s="918"/>
      <c r="HR76" s="918"/>
      <c r="HS76" s="918"/>
      <c r="HT76" s="918"/>
      <c r="HU76" s="918"/>
      <c r="HV76" s="918"/>
      <c r="HW76" s="918"/>
      <c r="HX76" s="918"/>
      <c r="HY76" s="918"/>
      <c r="HZ76" s="918"/>
      <c r="IA76" s="918"/>
      <c r="IB76" s="918"/>
      <c r="IC76" s="918"/>
      <c r="ID76" s="918"/>
      <c r="IE76" s="918"/>
      <c r="IF76" s="918"/>
      <c r="IG76" s="918"/>
      <c r="IH76" s="918"/>
      <c r="II76" s="918"/>
      <c r="IJ76" s="918"/>
      <c r="IK76" s="918"/>
      <c r="IL76" s="918"/>
      <c r="IM76" s="918"/>
      <c r="IN76" s="918"/>
      <c r="IO76" s="918"/>
      <c r="IP76" s="918"/>
      <c r="IQ76" s="918"/>
      <c r="IR76" s="918"/>
      <c r="IS76" s="918"/>
      <c r="IT76" s="918"/>
      <c r="IU76" s="918"/>
    </row>
    <row r="77" spans="1:255" s="935" customFormat="1" ht="69.75" customHeight="1" thickTop="1" thickBot="1" x14ac:dyDescent="0.25">
      <c r="A77" s="918"/>
      <c r="B77" s="948"/>
      <c r="C77" s="948"/>
      <c r="D77" s="948"/>
      <c r="E77" s="948"/>
      <c r="F77" s="948"/>
      <c r="G77" s="948"/>
      <c r="H77" s="948"/>
      <c r="I77" s="948"/>
      <c r="J77" s="948"/>
      <c r="K77" s="948"/>
      <c r="L77" s="947"/>
      <c r="M77" s="947"/>
      <c r="N77" s="947"/>
      <c r="O77" s="947"/>
      <c r="P77" s="947"/>
      <c r="Q77" s="947"/>
      <c r="R77" s="947"/>
      <c r="S77" s="947"/>
      <c r="T77" s="946" t="s">
        <v>106</v>
      </c>
      <c r="U77" s="945" t="s">
        <v>107</v>
      </c>
      <c r="V77" s="944"/>
      <c r="W77" s="944"/>
      <c r="X77" s="1726" t="s">
        <v>106</v>
      </c>
      <c r="Y77" s="1727"/>
      <c r="Z77" s="1728"/>
      <c r="AA77" s="943">
        <v>80</v>
      </c>
      <c r="AB77" s="942">
        <v>0</v>
      </c>
      <c r="AC77" s="941"/>
      <c r="AD77" s="940"/>
      <c r="AE77" s="939"/>
      <c r="AF77" s="939"/>
      <c r="AG77" s="939"/>
      <c r="AH77" s="939"/>
      <c r="AI77" s="939"/>
      <c r="AJ77" s="939"/>
      <c r="AK77" s="939"/>
      <c r="AL77" s="939"/>
      <c r="AM77" s="939"/>
      <c r="AN77" s="938"/>
      <c r="AO77" s="938"/>
      <c r="AP77" s="938"/>
      <c r="AQ77" s="938"/>
      <c r="AR77" s="938"/>
      <c r="AS77" s="938"/>
      <c r="AT77" s="938"/>
      <c r="AU77" s="1714"/>
      <c r="AV77" s="1714"/>
      <c r="AW77" s="1714"/>
      <c r="AX77" s="1714"/>
      <c r="AY77" s="1714"/>
      <c r="AZ77" s="1714"/>
      <c r="BA77" s="938"/>
      <c r="BB77" s="937"/>
      <c r="BC77" s="936"/>
      <c r="BD77" s="919"/>
      <c r="BE77" s="919"/>
      <c r="BF77" s="918"/>
      <c r="BG77" s="918"/>
      <c r="BH77" s="918"/>
      <c r="BI77" s="918"/>
      <c r="BJ77" s="918"/>
      <c r="BK77" s="918"/>
      <c r="BL77" s="918"/>
      <c r="BM77" s="918"/>
      <c r="BN77" s="918"/>
      <c r="BO77" s="918"/>
      <c r="BP77" s="918"/>
      <c r="BQ77" s="918"/>
      <c r="BR77" s="918"/>
      <c r="BS77" s="918"/>
      <c r="BT77" s="918"/>
      <c r="BU77" s="918"/>
      <c r="BV77" s="918"/>
      <c r="BW77" s="918"/>
      <c r="BX77" s="918"/>
      <c r="BY77" s="918"/>
      <c r="BZ77" s="918"/>
      <c r="CA77" s="918"/>
      <c r="CB77" s="918"/>
      <c r="CC77" s="918"/>
      <c r="CD77" s="918"/>
      <c r="CE77" s="918"/>
      <c r="CF77" s="918"/>
      <c r="CG77" s="918"/>
      <c r="CH77" s="918"/>
      <c r="CI77" s="918"/>
      <c r="CJ77" s="918"/>
      <c r="CK77" s="918"/>
      <c r="CL77" s="918"/>
      <c r="CM77" s="918"/>
      <c r="CN77" s="918"/>
      <c r="CO77" s="918"/>
      <c r="CP77" s="918"/>
      <c r="CQ77" s="918"/>
      <c r="CR77" s="918"/>
      <c r="CS77" s="918"/>
      <c r="CT77" s="918"/>
      <c r="CU77" s="918"/>
      <c r="CV77" s="918"/>
      <c r="CW77" s="918"/>
      <c r="CX77" s="918"/>
      <c r="CY77" s="918"/>
      <c r="CZ77" s="918"/>
      <c r="DA77" s="918"/>
      <c r="DB77" s="918"/>
      <c r="DC77" s="918"/>
      <c r="DD77" s="918"/>
      <c r="DE77" s="918"/>
      <c r="DF77" s="918"/>
      <c r="DG77" s="918"/>
      <c r="DH77" s="918"/>
      <c r="DI77" s="918"/>
      <c r="DJ77" s="918"/>
      <c r="DK77" s="918"/>
      <c r="DL77" s="918"/>
      <c r="DM77" s="918"/>
      <c r="DN77" s="918"/>
      <c r="DO77" s="918"/>
      <c r="DP77" s="918"/>
      <c r="DQ77" s="918"/>
      <c r="DR77" s="918"/>
      <c r="DS77" s="918"/>
      <c r="DT77" s="918"/>
      <c r="DU77" s="918"/>
      <c r="DV77" s="918"/>
      <c r="DW77" s="918"/>
      <c r="DX77" s="918"/>
      <c r="DY77" s="918"/>
      <c r="DZ77" s="918"/>
      <c r="EA77" s="918"/>
      <c r="EB77" s="918"/>
      <c r="EC77" s="918"/>
      <c r="ED77" s="918"/>
      <c r="EE77" s="918"/>
      <c r="EF77" s="918"/>
      <c r="EG77" s="918"/>
      <c r="EH77" s="918"/>
      <c r="EI77" s="918"/>
      <c r="EJ77" s="918"/>
      <c r="EK77" s="918"/>
      <c r="EL77" s="918"/>
      <c r="EM77" s="918"/>
      <c r="EN77" s="918"/>
      <c r="EO77" s="918"/>
      <c r="EP77" s="918"/>
      <c r="EQ77" s="918"/>
      <c r="ER77" s="918"/>
      <c r="ES77" s="918"/>
      <c r="ET77" s="918"/>
      <c r="EU77" s="918"/>
      <c r="EV77" s="918"/>
      <c r="EW77" s="918"/>
      <c r="EX77" s="918"/>
      <c r="EY77" s="918"/>
      <c r="EZ77" s="918"/>
      <c r="FA77" s="918"/>
      <c r="FB77" s="918"/>
      <c r="FC77" s="918"/>
      <c r="FD77" s="918"/>
      <c r="FE77" s="918"/>
      <c r="FF77" s="918"/>
      <c r="FG77" s="918"/>
      <c r="FH77" s="918"/>
      <c r="FI77" s="918"/>
      <c r="FJ77" s="918"/>
      <c r="FK77" s="918"/>
      <c r="FL77" s="918"/>
      <c r="FM77" s="918"/>
      <c r="FN77" s="918"/>
      <c r="FO77" s="918"/>
      <c r="FP77" s="918"/>
      <c r="FQ77" s="918"/>
      <c r="FR77" s="918"/>
      <c r="FS77" s="918"/>
      <c r="FT77" s="918"/>
      <c r="FU77" s="918"/>
      <c r="FV77" s="918"/>
      <c r="FW77" s="918"/>
      <c r="FX77" s="918"/>
      <c r="FY77" s="918"/>
      <c r="FZ77" s="918"/>
      <c r="GA77" s="918"/>
      <c r="GB77" s="918"/>
      <c r="GC77" s="918"/>
      <c r="GD77" s="918"/>
      <c r="GE77" s="918"/>
      <c r="GF77" s="918"/>
      <c r="GG77" s="918"/>
      <c r="GH77" s="918"/>
      <c r="GI77" s="918"/>
      <c r="GJ77" s="918"/>
      <c r="GK77" s="918"/>
      <c r="GL77" s="918"/>
      <c r="GM77" s="918"/>
      <c r="GN77" s="918"/>
      <c r="GO77" s="918"/>
      <c r="GP77" s="918"/>
      <c r="GQ77" s="918"/>
      <c r="GR77" s="918"/>
      <c r="GS77" s="918"/>
      <c r="GT77" s="918"/>
      <c r="GU77" s="918"/>
      <c r="GV77" s="918"/>
      <c r="GW77" s="918"/>
      <c r="GX77" s="918"/>
      <c r="GY77" s="918"/>
      <c r="GZ77" s="918"/>
      <c r="HA77" s="918"/>
      <c r="HB77" s="918"/>
      <c r="HC77" s="918"/>
      <c r="HD77" s="918"/>
      <c r="HE77" s="918"/>
      <c r="HF77" s="918"/>
      <c r="HG77" s="918"/>
      <c r="HH77" s="918"/>
      <c r="HI77" s="918"/>
      <c r="HJ77" s="918"/>
      <c r="HK77" s="918"/>
      <c r="HL77" s="918"/>
      <c r="HM77" s="918"/>
      <c r="HN77" s="918"/>
      <c r="HO77" s="918"/>
      <c r="HP77" s="918"/>
      <c r="HQ77" s="918"/>
      <c r="HR77" s="918"/>
      <c r="HS77" s="918"/>
      <c r="HT77" s="918"/>
      <c r="HU77" s="918"/>
      <c r="HV77" s="918"/>
      <c r="HW77" s="918"/>
      <c r="HX77" s="918"/>
      <c r="HY77" s="918"/>
      <c r="HZ77" s="918"/>
      <c r="IA77" s="918"/>
      <c r="IB77" s="918"/>
      <c r="IC77" s="918"/>
      <c r="ID77" s="918"/>
      <c r="IE77" s="918"/>
      <c r="IF77" s="918"/>
      <c r="IG77" s="918"/>
      <c r="IH77" s="918"/>
      <c r="II77" s="918"/>
      <c r="IJ77" s="918"/>
      <c r="IK77" s="918"/>
      <c r="IL77" s="918"/>
      <c r="IM77" s="918"/>
      <c r="IN77" s="918"/>
      <c r="IO77" s="918"/>
      <c r="IP77" s="918"/>
      <c r="IQ77" s="918"/>
      <c r="IR77" s="918"/>
      <c r="IS77" s="918"/>
      <c r="IT77" s="918"/>
      <c r="IU77" s="918"/>
    </row>
    <row r="78" spans="1:255" s="924" customFormat="1" ht="24.95" customHeight="1" thickTop="1" x14ac:dyDescent="0.4">
      <c r="A78" s="918"/>
      <c r="B78" s="934"/>
      <c r="C78" s="934"/>
      <c r="D78" s="934"/>
      <c r="E78" s="934"/>
      <c r="F78" s="934"/>
      <c r="G78" s="934"/>
      <c r="H78" s="934"/>
      <c r="I78" s="934"/>
      <c r="J78" s="934"/>
      <c r="K78" s="934"/>
      <c r="L78" s="933"/>
      <c r="M78" s="932"/>
      <c r="N78" s="932"/>
      <c r="O78" s="932"/>
      <c r="P78" s="932"/>
      <c r="Q78" s="932"/>
      <c r="R78" s="932"/>
      <c r="S78" s="931"/>
      <c r="T78" s="918"/>
      <c r="U78" s="930"/>
      <c r="V78" s="929"/>
      <c r="W78" s="928"/>
      <c r="X78" s="928"/>
      <c r="Y78" s="927"/>
      <c r="Z78" s="927"/>
      <c r="AA78" s="927"/>
      <c r="AB78" s="926"/>
      <c r="AC78" s="926"/>
      <c r="AD78" s="926"/>
      <c r="AE78" s="926"/>
      <c r="AF78" s="926"/>
      <c r="AG78" s="1633"/>
      <c r="AH78" s="1634"/>
      <c r="AI78" s="1634"/>
      <c r="AJ78" s="1634"/>
      <c r="AK78" s="1634"/>
      <c r="AL78" s="1634"/>
      <c r="AM78" s="1634"/>
      <c r="AN78" s="1634"/>
      <c r="AO78" s="1634"/>
      <c r="AP78" s="1634"/>
      <c r="AQ78" s="1634"/>
      <c r="AR78" s="1634"/>
      <c r="AS78" s="1634"/>
      <c r="AT78" s="1634"/>
      <c r="AU78" s="1634"/>
      <c r="AV78" s="1634"/>
      <c r="AW78" s="1634"/>
      <c r="AX78" s="1634"/>
      <c r="AY78" s="1634"/>
      <c r="AZ78" s="1634"/>
      <c r="BA78" s="1634"/>
      <c r="BB78" s="1634"/>
      <c r="BC78" s="925"/>
      <c r="BD78" s="925"/>
      <c r="BE78" s="925"/>
      <c r="BF78" s="918"/>
      <c r="BG78" s="918"/>
      <c r="BH78" s="918"/>
      <c r="BI78" s="918"/>
      <c r="BJ78" s="918"/>
      <c r="BK78" s="918"/>
      <c r="BL78" s="918"/>
      <c r="BM78" s="918"/>
      <c r="BN78" s="918"/>
      <c r="BO78" s="918"/>
      <c r="BP78" s="918"/>
      <c r="BQ78" s="918"/>
      <c r="BR78" s="918"/>
      <c r="BS78" s="918"/>
      <c r="BT78" s="918"/>
      <c r="BU78" s="918"/>
      <c r="BV78" s="918"/>
      <c r="BW78" s="918"/>
      <c r="BX78" s="918"/>
      <c r="BY78" s="918"/>
      <c r="BZ78" s="918"/>
      <c r="CA78" s="918"/>
      <c r="CB78" s="918"/>
      <c r="CC78" s="918"/>
      <c r="CD78" s="918"/>
      <c r="CE78" s="918"/>
      <c r="CF78" s="918"/>
      <c r="CG78" s="918"/>
      <c r="CH78" s="918"/>
      <c r="CI78" s="918"/>
      <c r="CJ78" s="918"/>
      <c r="CK78" s="918"/>
      <c r="CL78" s="918"/>
      <c r="CM78" s="918"/>
      <c r="CN78" s="918"/>
      <c r="CO78" s="918"/>
      <c r="CP78" s="918"/>
      <c r="CQ78" s="918"/>
      <c r="CR78" s="918"/>
      <c r="CS78" s="918"/>
      <c r="CT78" s="918"/>
      <c r="CU78" s="918"/>
      <c r="CV78" s="918"/>
      <c r="CW78" s="918"/>
      <c r="CX78" s="918"/>
      <c r="CY78" s="918"/>
      <c r="CZ78" s="918"/>
      <c r="DA78" s="918"/>
      <c r="DB78" s="918"/>
      <c r="DC78" s="918"/>
      <c r="DD78" s="918"/>
      <c r="DE78" s="918"/>
      <c r="DF78" s="918"/>
      <c r="DG78" s="918"/>
      <c r="DH78" s="918"/>
      <c r="DI78" s="918"/>
      <c r="DJ78" s="918"/>
      <c r="DK78" s="918"/>
      <c r="DL78" s="918"/>
      <c r="DM78" s="918"/>
      <c r="DN78" s="918"/>
      <c r="DO78" s="918"/>
      <c r="DP78" s="918"/>
      <c r="DQ78" s="918"/>
      <c r="DR78" s="918"/>
      <c r="DS78" s="918"/>
      <c r="DT78" s="918"/>
      <c r="DU78" s="918"/>
      <c r="DV78" s="918"/>
      <c r="DW78" s="918"/>
      <c r="DX78" s="918"/>
      <c r="DY78" s="918"/>
      <c r="DZ78" s="918"/>
      <c r="EA78" s="918"/>
      <c r="EB78" s="918"/>
      <c r="EC78" s="918"/>
      <c r="ED78" s="918"/>
      <c r="EE78" s="918"/>
      <c r="EF78" s="918"/>
      <c r="EG78" s="918"/>
      <c r="EH78" s="918"/>
      <c r="EI78" s="918"/>
      <c r="EJ78" s="918"/>
      <c r="EK78" s="918"/>
      <c r="EL78" s="918"/>
      <c r="EM78" s="918"/>
      <c r="EN78" s="918"/>
      <c r="EO78" s="918"/>
      <c r="EP78" s="918"/>
      <c r="EQ78" s="918"/>
      <c r="ER78" s="918"/>
      <c r="ES78" s="918"/>
      <c r="ET78" s="918"/>
      <c r="EU78" s="918"/>
      <c r="EV78" s="918"/>
      <c r="EW78" s="918"/>
      <c r="EX78" s="918"/>
      <c r="EY78" s="918"/>
      <c r="EZ78" s="918"/>
      <c r="FA78" s="918"/>
      <c r="FB78" s="918"/>
      <c r="FC78" s="918"/>
      <c r="FD78" s="918"/>
      <c r="FE78" s="918"/>
      <c r="FF78" s="918"/>
      <c r="FG78" s="918"/>
      <c r="FH78" s="918"/>
      <c r="FI78" s="918"/>
      <c r="FJ78" s="918"/>
      <c r="FK78" s="918"/>
      <c r="FL78" s="918"/>
      <c r="FM78" s="918"/>
      <c r="FN78" s="918"/>
      <c r="FO78" s="918"/>
      <c r="FP78" s="918"/>
      <c r="FQ78" s="918"/>
      <c r="FR78" s="918"/>
      <c r="FS78" s="918"/>
      <c r="FT78" s="918"/>
      <c r="FU78" s="918"/>
      <c r="FV78" s="918"/>
      <c r="FW78" s="918"/>
      <c r="FX78" s="918"/>
      <c r="FY78" s="918"/>
      <c r="FZ78" s="918"/>
      <c r="GA78" s="918"/>
      <c r="GB78" s="918"/>
      <c r="GC78" s="918"/>
      <c r="GD78" s="918"/>
      <c r="GE78" s="918"/>
      <c r="GF78" s="918"/>
      <c r="GG78" s="918"/>
      <c r="GH78" s="918"/>
      <c r="GI78" s="918"/>
      <c r="GJ78" s="918"/>
      <c r="GK78" s="918"/>
      <c r="GL78" s="918"/>
      <c r="GM78" s="918"/>
      <c r="GN78" s="918"/>
      <c r="GO78" s="918"/>
      <c r="GP78" s="918"/>
      <c r="GQ78" s="918"/>
      <c r="GR78" s="918"/>
      <c r="GS78" s="918"/>
      <c r="GT78" s="918"/>
      <c r="GU78" s="918"/>
      <c r="GV78" s="918"/>
      <c r="GW78" s="918"/>
      <c r="GX78" s="918"/>
      <c r="GY78" s="918"/>
      <c r="GZ78" s="918"/>
      <c r="HA78" s="918"/>
      <c r="HB78" s="918"/>
      <c r="HC78" s="918"/>
      <c r="HD78" s="918"/>
      <c r="HE78" s="918"/>
      <c r="HF78" s="918"/>
      <c r="HG78" s="918"/>
      <c r="HH78" s="918"/>
      <c r="HI78" s="918"/>
      <c r="HJ78" s="918"/>
      <c r="HK78" s="918"/>
      <c r="HL78" s="918"/>
      <c r="HM78" s="918"/>
      <c r="HN78" s="918"/>
      <c r="HO78" s="918"/>
      <c r="HP78" s="918"/>
      <c r="HQ78" s="918"/>
      <c r="HR78" s="918"/>
      <c r="HS78" s="918"/>
      <c r="HT78" s="918"/>
      <c r="HU78" s="918"/>
      <c r="HV78" s="918"/>
      <c r="HW78" s="918"/>
      <c r="HX78" s="918"/>
      <c r="HY78" s="918"/>
      <c r="HZ78" s="918"/>
      <c r="IA78" s="918"/>
      <c r="IB78" s="918"/>
      <c r="IC78" s="918"/>
      <c r="ID78" s="918"/>
      <c r="IE78" s="918"/>
      <c r="IF78" s="918"/>
      <c r="IG78" s="918"/>
      <c r="IH78" s="918"/>
      <c r="II78" s="918"/>
      <c r="IJ78" s="918"/>
      <c r="IK78" s="918"/>
      <c r="IL78" s="918"/>
      <c r="IM78" s="918"/>
      <c r="IN78" s="918"/>
      <c r="IO78" s="918"/>
      <c r="IP78" s="918"/>
      <c r="IQ78" s="918"/>
      <c r="IR78" s="918"/>
      <c r="IS78" s="918"/>
      <c r="IT78" s="918"/>
      <c r="IU78" s="918"/>
    </row>
    <row r="79" spans="1:255" s="918" customFormat="1" ht="53.1" customHeight="1" x14ac:dyDescent="0.4">
      <c r="B79" s="923"/>
      <c r="C79" s="923"/>
      <c r="D79" s="923"/>
      <c r="E79" s="923"/>
      <c r="F79" s="923"/>
      <c r="G79" s="923"/>
      <c r="H79" s="923"/>
      <c r="I79" s="923"/>
      <c r="J79" s="923"/>
      <c r="K79" s="923"/>
      <c r="L79" s="923"/>
      <c r="M79" s="923"/>
      <c r="N79" s="923"/>
      <c r="O79" s="923"/>
      <c r="P79" s="923"/>
      <c r="Q79" s="923"/>
      <c r="R79" s="923"/>
      <c r="S79" s="923"/>
      <c r="T79" s="922"/>
      <c r="U79" s="1632"/>
      <c r="V79" s="1632"/>
      <c r="W79" s="1632"/>
      <c r="X79" s="1632"/>
      <c r="Y79" s="1632"/>
      <c r="Z79" s="1632"/>
      <c r="AA79" s="921"/>
      <c r="AB79" s="920"/>
      <c r="AC79" s="920"/>
      <c r="AD79" s="920"/>
      <c r="AE79" s="920"/>
      <c r="AF79" s="920"/>
      <c r="AG79" s="1633"/>
      <c r="AH79" s="1634"/>
      <c r="AI79" s="1634"/>
      <c r="AJ79" s="1634"/>
      <c r="AK79" s="1634"/>
      <c r="AL79" s="1634"/>
      <c r="AM79" s="1634"/>
      <c r="AN79" s="1634"/>
      <c r="AO79" s="1634"/>
      <c r="AP79" s="1634"/>
      <c r="AQ79" s="1634"/>
      <c r="AR79" s="1634"/>
      <c r="AS79" s="1634"/>
      <c r="AT79" s="1634"/>
      <c r="AU79" s="1634"/>
      <c r="AV79" s="1634"/>
      <c r="AW79" s="1634"/>
      <c r="AX79" s="1634"/>
      <c r="AY79" s="1634"/>
      <c r="AZ79" s="1634"/>
      <c r="BA79" s="1634"/>
      <c r="BB79" s="1634"/>
      <c r="BC79" s="919"/>
      <c r="BD79" s="919"/>
      <c r="BE79" s="919"/>
    </row>
    <row r="80" spans="1:255" s="892" customFormat="1" ht="48" customHeight="1" x14ac:dyDescent="0.45">
      <c r="B80" s="917"/>
      <c r="C80" s="917"/>
      <c r="E80" s="916"/>
      <c r="F80" s="916"/>
      <c r="G80" s="916"/>
      <c r="H80" s="914"/>
      <c r="I80" s="914"/>
      <c r="J80" s="914"/>
      <c r="K80" s="914"/>
      <c r="T80" s="896" t="s">
        <v>235</v>
      </c>
      <c r="X80" s="1616" t="s">
        <v>279</v>
      </c>
      <c r="Y80" s="1616"/>
      <c r="Z80" s="1616"/>
      <c r="AA80" s="1616"/>
      <c r="AB80" s="1616"/>
      <c r="AC80" s="1616"/>
      <c r="AD80" s="1616"/>
      <c r="AE80" s="1616"/>
      <c r="AF80" s="1616"/>
      <c r="AG80" s="1616"/>
      <c r="AH80" s="1616"/>
      <c r="AI80" s="1616"/>
      <c r="AJ80" s="1616"/>
      <c r="AK80" s="1616"/>
      <c r="AL80" s="1616"/>
      <c r="AM80" s="1616"/>
      <c r="AN80" s="1616"/>
      <c r="AO80" s="1616"/>
      <c r="AP80" s="1616"/>
      <c r="AQ80" s="1616"/>
      <c r="AR80" s="1616"/>
      <c r="AS80" s="1616"/>
      <c r="AT80" s="1616"/>
      <c r="AU80" s="1616"/>
      <c r="AV80" s="1616"/>
      <c r="AW80" s="1616"/>
      <c r="AX80" s="1616"/>
    </row>
    <row r="81" spans="2:47" s="892" customFormat="1" ht="48" customHeight="1" x14ac:dyDescent="0.45">
      <c r="B81" s="917"/>
      <c r="C81" s="917"/>
      <c r="E81" s="916"/>
      <c r="F81" s="916"/>
      <c r="G81" s="916"/>
      <c r="H81" s="914"/>
      <c r="I81" s="914"/>
      <c r="J81" s="914"/>
      <c r="K81" s="914"/>
      <c r="X81" s="915"/>
      <c r="Y81" s="914"/>
      <c r="Z81" s="914"/>
      <c r="AA81" s="914"/>
      <c r="AB81" s="914"/>
      <c r="AC81" s="914"/>
      <c r="AD81" s="914"/>
      <c r="AE81" s="914"/>
      <c r="AF81" s="914"/>
      <c r="AG81" s="914"/>
      <c r="AH81" s="914"/>
      <c r="AI81" s="914"/>
      <c r="AJ81" s="914"/>
      <c r="AK81" s="914"/>
      <c r="AL81" s="914"/>
      <c r="AM81" s="914"/>
      <c r="AN81" s="914"/>
      <c r="AO81" s="914"/>
      <c r="AP81" s="914"/>
      <c r="AQ81" s="914"/>
      <c r="AR81" s="914"/>
      <c r="AS81" s="914"/>
      <c r="AT81" s="914"/>
      <c r="AU81" s="914"/>
    </row>
    <row r="82" spans="2:47" s="892" customFormat="1" ht="39" customHeight="1" x14ac:dyDescent="0.8">
      <c r="B82" s="903" t="s">
        <v>195</v>
      </c>
      <c r="C82" s="899"/>
      <c r="D82" s="902"/>
      <c r="E82" s="913" t="s">
        <v>110</v>
      </c>
      <c r="F82" s="913" t="s">
        <v>110</v>
      </c>
      <c r="G82" s="899"/>
      <c r="H82" s="913"/>
      <c r="I82" s="913"/>
      <c r="J82" s="912"/>
      <c r="K82" s="900"/>
      <c r="L82" s="899"/>
      <c r="M82" s="899"/>
      <c r="N82" s="899"/>
      <c r="O82" s="899"/>
      <c r="P82" s="899"/>
      <c r="Q82" s="899"/>
      <c r="R82" s="899"/>
      <c r="S82" s="899"/>
      <c r="T82" s="899"/>
      <c r="U82" s="907"/>
      <c r="V82" s="911" t="s">
        <v>110</v>
      </c>
      <c r="W82" s="907"/>
      <c r="X82" s="907"/>
      <c r="Y82" s="907"/>
      <c r="Z82" s="910"/>
      <c r="AB82" s="910" t="s">
        <v>194</v>
      </c>
      <c r="AC82" s="910"/>
      <c r="AD82" s="910"/>
      <c r="AE82" s="910"/>
      <c r="AF82" s="910"/>
      <c r="AG82" s="910"/>
      <c r="AH82" s="910"/>
      <c r="AI82" s="909"/>
      <c r="AJ82" s="909"/>
      <c r="AK82" s="908"/>
      <c r="AL82" s="907"/>
      <c r="AM82" s="906"/>
      <c r="AO82" s="905"/>
      <c r="AP82" s="893"/>
      <c r="AQ82" s="904" t="s">
        <v>193</v>
      </c>
      <c r="AR82" s="893"/>
    </row>
    <row r="83" spans="2:47" s="892" customFormat="1" ht="53.25" customHeight="1" x14ac:dyDescent="0.8">
      <c r="B83" s="903" t="s">
        <v>192</v>
      </c>
      <c r="C83" s="899"/>
      <c r="D83" s="902"/>
      <c r="E83" s="902"/>
      <c r="F83" s="902"/>
      <c r="G83" s="901"/>
      <c r="H83" s="900"/>
      <c r="I83" s="900"/>
      <c r="J83" s="900"/>
      <c r="K83" s="900"/>
      <c r="L83" s="899"/>
      <c r="M83" s="898"/>
      <c r="N83" s="898"/>
      <c r="O83" s="897"/>
      <c r="P83" s="897"/>
      <c r="Q83" s="897"/>
      <c r="R83" s="897"/>
      <c r="S83" s="897"/>
      <c r="T83" s="897"/>
      <c r="U83" s="896"/>
      <c r="V83" s="896"/>
      <c r="X83" s="895"/>
      <c r="Z83" s="894"/>
      <c r="AB83" s="893"/>
      <c r="AC83" s="893"/>
      <c r="AD83" s="893"/>
      <c r="AE83" s="893"/>
      <c r="AF83" s="893"/>
    </row>
    <row r="84" spans="2:47" x14ac:dyDescent="0.2">
      <c r="U84" s="883"/>
      <c r="V84" s="891"/>
      <c r="W84" s="883"/>
      <c r="X84" s="891"/>
      <c r="Y84" s="883"/>
      <c r="Z84" s="883"/>
      <c r="AA84" s="883"/>
      <c r="AB84" s="883"/>
      <c r="AC84" s="883"/>
      <c r="AD84" s="883"/>
    </row>
    <row r="89" spans="2:47" x14ac:dyDescent="0.2">
      <c r="AA89" s="887" t="s">
        <v>234</v>
      </c>
    </row>
  </sheetData>
  <mergeCells count="212">
    <mergeCell ref="AE57:AO57"/>
    <mergeCell ref="V73:X75"/>
    <mergeCell ref="Y68:Y70"/>
    <mergeCell ref="Y71:Y72"/>
    <mergeCell ref="Y73:Y75"/>
    <mergeCell ref="Y61:Z62"/>
    <mergeCell ref="V61:V62"/>
    <mergeCell ref="AC61:AS61"/>
    <mergeCell ref="AO69:AP69"/>
    <mergeCell ref="AO70:AP70"/>
    <mergeCell ref="AA68:AA70"/>
    <mergeCell ref="AA71:AA72"/>
    <mergeCell ref="AA73:AA75"/>
    <mergeCell ref="AQ70:AV70"/>
    <mergeCell ref="AQ68:AV68"/>
    <mergeCell ref="AC62:AS62"/>
    <mergeCell ref="AO65:AP67"/>
    <mergeCell ref="AB59:AY59"/>
    <mergeCell ref="AA65:AB66"/>
    <mergeCell ref="AE58:AO58"/>
    <mergeCell ref="Z73:Z75"/>
    <mergeCell ref="AQ69:AV69"/>
    <mergeCell ref="AQ72:AV72"/>
    <mergeCell ref="T42:U42"/>
    <mergeCell ref="T44:U44"/>
    <mergeCell ref="T37:U37"/>
    <mergeCell ref="T47:U47"/>
    <mergeCell ref="T36:U36"/>
    <mergeCell ref="T39:U39"/>
    <mergeCell ref="W35:AD35"/>
    <mergeCell ref="W43:AD43"/>
    <mergeCell ref="AE56:AO56"/>
    <mergeCell ref="B2:BA2"/>
    <mergeCell ref="B4:BA4"/>
    <mergeCell ref="W7:AB7"/>
    <mergeCell ref="T6:U6"/>
    <mergeCell ref="W5:AJ5"/>
    <mergeCell ref="X6:AG6"/>
    <mergeCell ref="AZ7:BC7"/>
    <mergeCell ref="AZ6:BD6"/>
    <mergeCell ref="AR17:AR20"/>
    <mergeCell ref="B7:V7"/>
    <mergeCell ref="T10:V10"/>
    <mergeCell ref="W10:AB10"/>
    <mergeCell ref="AY10:BD11"/>
    <mergeCell ref="AH17:AN17"/>
    <mergeCell ref="AJ18:AK19"/>
    <mergeCell ref="AL18:AM19"/>
    <mergeCell ref="AH18:AI19"/>
    <mergeCell ref="B14:B20"/>
    <mergeCell ref="AQ17:AQ20"/>
    <mergeCell ref="AE17:AE20"/>
    <mergeCell ref="T14:V20"/>
    <mergeCell ref="AX14:BE14"/>
    <mergeCell ref="AU17:AU20"/>
    <mergeCell ref="AS17:AS20"/>
    <mergeCell ref="BB19:BB20"/>
    <mergeCell ref="T23:V23"/>
    <mergeCell ref="W23:AD23"/>
    <mergeCell ref="AG17:AG20"/>
    <mergeCell ref="BB18:BE18"/>
    <mergeCell ref="BB17:BE17"/>
    <mergeCell ref="BC19:BE19"/>
    <mergeCell ref="AX17:BA17"/>
    <mergeCell ref="AV17:AV20"/>
    <mergeCell ref="B21:BE21"/>
    <mergeCell ref="B22:BE22"/>
    <mergeCell ref="AF17:AF20"/>
    <mergeCell ref="BA8:BC8"/>
    <mergeCell ref="AY19:BA19"/>
    <mergeCell ref="AP14:AW16"/>
    <mergeCell ref="AX15:BE15"/>
    <mergeCell ref="BA65:BB66"/>
    <mergeCell ref="T63:BD63"/>
    <mergeCell ref="B65:T67"/>
    <mergeCell ref="AY65:AZ66"/>
    <mergeCell ref="AW65:AX66"/>
    <mergeCell ref="AI8:AO8"/>
    <mergeCell ref="A9:V9"/>
    <mergeCell ref="AX18:BA18"/>
    <mergeCell ref="AW17:AW20"/>
    <mergeCell ref="AX16:BE16"/>
    <mergeCell ref="AG14:AN16"/>
    <mergeCell ref="AD10:AF10"/>
    <mergeCell ref="AE14:AF16"/>
    <mergeCell ref="AT17:AT20"/>
    <mergeCell ref="AX19:AX20"/>
    <mergeCell ref="W14:AD20"/>
    <mergeCell ref="AO14:AO20"/>
    <mergeCell ref="AP17:AP20"/>
    <mergeCell ref="AN18:AN20"/>
    <mergeCell ref="B29:BE29"/>
    <mergeCell ref="B76:T76"/>
    <mergeCell ref="U68:U70"/>
    <mergeCell ref="BH59:BR59"/>
    <mergeCell ref="W60:X60"/>
    <mergeCell ref="Y60:Z60"/>
    <mergeCell ref="AC60:AS60"/>
    <mergeCell ref="AT60:AY60"/>
    <mergeCell ref="AT62:AY62"/>
    <mergeCell ref="B59:Z59"/>
    <mergeCell ref="T60:U60"/>
    <mergeCell ref="T61:U62"/>
    <mergeCell ref="W61:X62"/>
    <mergeCell ref="B61:B62"/>
    <mergeCell ref="AT61:AY61"/>
    <mergeCell ref="V65:X67"/>
    <mergeCell ref="Y65:Z66"/>
    <mergeCell ref="U65:U67"/>
    <mergeCell ref="AO75:AP75"/>
    <mergeCell ref="AI75:AN76"/>
    <mergeCell ref="AO71:AP71"/>
    <mergeCell ref="AO74:AP74"/>
    <mergeCell ref="AQ71:AV71"/>
    <mergeCell ref="AO73:AP73"/>
    <mergeCell ref="AQ75:AV75"/>
    <mergeCell ref="AQ74:AV74"/>
    <mergeCell ref="AI73:AN74"/>
    <mergeCell ref="BA69:BB69"/>
    <mergeCell ref="BA70:BB70"/>
    <mergeCell ref="B71:T72"/>
    <mergeCell ref="U71:U72"/>
    <mergeCell ref="AG78:BB78"/>
    <mergeCell ref="BA72:BB72"/>
    <mergeCell ref="BA73:BB73"/>
    <mergeCell ref="BA74:BB74"/>
    <mergeCell ref="AX77:AZ77"/>
    <mergeCell ref="AO76:AP76"/>
    <mergeCell ref="AQ76:AV76"/>
    <mergeCell ref="AE73:AH74"/>
    <mergeCell ref="AE75:AH76"/>
    <mergeCell ref="AO72:AP72"/>
    <mergeCell ref="BA76:BB76"/>
    <mergeCell ref="BA75:BB75"/>
    <mergeCell ref="B68:T70"/>
    <mergeCell ref="V68:X70"/>
    <mergeCell ref="V71:X72"/>
    <mergeCell ref="X77:Z77"/>
    <mergeCell ref="AU77:AW77"/>
    <mergeCell ref="AE68:AH72"/>
    <mergeCell ref="AI68:AN72"/>
    <mergeCell ref="AQ73:AV73"/>
    <mergeCell ref="T41:V41"/>
    <mergeCell ref="T38:V38"/>
    <mergeCell ref="T35:V35"/>
    <mergeCell ref="T40:U40"/>
    <mergeCell ref="B33:BE33"/>
    <mergeCell ref="W39:AD39"/>
    <mergeCell ref="W38:AD38"/>
    <mergeCell ref="BA67:BB67"/>
    <mergeCell ref="BA68:BB68"/>
    <mergeCell ref="AE65:AH67"/>
    <mergeCell ref="AI65:AN67"/>
    <mergeCell ref="AQ65:AV67"/>
    <mergeCell ref="AO68:AP68"/>
    <mergeCell ref="B50:AD50"/>
    <mergeCell ref="B51:B58"/>
    <mergeCell ref="U51:V51"/>
    <mergeCell ref="AB51:AD58"/>
    <mergeCell ref="T55:U55"/>
    <mergeCell ref="T56:U56"/>
    <mergeCell ref="T58:V58"/>
    <mergeCell ref="U52:V52"/>
    <mergeCell ref="U54:V54"/>
    <mergeCell ref="T57:U57"/>
    <mergeCell ref="AE55:AO55"/>
    <mergeCell ref="W24:AD24"/>
    <mergeCell ref="T27:V27"/>
    <mergeCell ref="W27:AD27"/>
    <mergeCell ref="T28:V28"/>
    <mergeCell ref="W28:AD28"/>
    <mergeCell ref="D25:AD25"/>
    <mergeCell ref="T30:V30"/>
    <mergeCell ref="W30:AD30"/>
    <mergeCell ref="W36:AD36"/>
    <mergeCell ref="U53:V53"/>
    <mergeCell ref="B49:AD49"/>
    <mergeCell ref="AE53:AO53"/>
    <mergeCell ref="W44:AD44"/>
    <mergeCell ref="AE54:AO54"/>
    <mergeCell ref="B34:BE34"/>
    <mergeCell ref="B31:AD31"/>
    <mergeCell ref="T46:U46"/>
    <mergeCell ref="T26:BE26"/>
    <mergeCell ref="AE51:AO51"/>
    <mergeCell ref="AE52:AO52"/>
    <mergeCell ref="B32:AD32"/>
    <mergeCell ref="W41:AD41"/>
    <mergeCell ref="B73:T75"/>
    <mergeCell ref="U73:U75"/>
    <mergeCell ref="V76:X76"/>
    <mergeCell ref="X80:AX80"/>
    <mergeCell ref="W8:AB8"/>
    <mergeCell ref="AD9:AP9"/>
    <mergeCell ref="W9:AB9"/>
    <mergeCell ref="Z68:Z70"/>
    <mergeCell ref="AB68:AB70"/>
    <mergeCell ref="W47:AD47"/>
    <mergeCell ref="W42:AD42"/>
    <mergeCell ref="U79:Z79"/>
    <mergeCell ref="AG79:BB79"/>
    <mergeCell ref="Z71:Z72"/>
    <mergeCell ref="AB71:AB72"/>
    <mergeCell ref="AB73:AB75"/>
    <mergeCell ref="B48:AD48"/>
    <mergeCell ref="W37:AD37"/>
    <mergeCell ref="W40:AD40"/>
    <mergeCell ref="B45:BE45"/>
    <mergeCell ref="W46:AD46"/>
    <mergeCell ref="T43:U43"/>
    <mergeCell ref="BA71:BB71"/>
    <mergeCell ref="T24:V24"/>
  </mergeCells>
  <pageMargins left="0.74803149606299213" right="0.15748031496062992" top="0.39370078740157483" bottom="0.19685039370078741" header="0" footer="0"/>
  <pageSetup paperSize="9" scale="21" fitToHeight="2" orientation="landscape" horizontalDpi="300" verticalDpi="300" r:id="rId1"/>
  <headerFooter alignWithMargins="0"/>
  <rowBreaks count="2" manualBreakCount="2">
    <brk id="34" max="56" man="1"/>
    <brk id="75" max="5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79"/>
  <sheetViews>
    <sheetView topLeftCell="E9" zoomScale="50" workbookViewId="0">
      <selection activeCell="D65" sqref="D65"/>
    </sheetView>
  </sheetViews>
  <sheetFormatPr defaultColWidth="10.140625" defaultRowHeight="12.75" x14ac:dyDescent="0.2"/>
  <cols>
    <col min="1" max="1" width="46.42578125" style="1" customWidth="1"/>
    <col min="2" max="2" width="7.42578125" style="1" customWidth="1"/>
    <col min="3" max="3" width="42.140625" style="1" customWidth="1"/>
    <col min="4" max="4" width="47.140625" style="2" customWidth="1"/>
    <col min="5" max="5" width="7.85546875" style="3" customWidth="1"/>
    <col min="6" max="6" width="12.7109375" style="4" customWidth="1"/>
    <col min="7" max="7" width="25.7109375" style="5" customWidth="1"/>
    <col min="8" max="10" width="12.7109375" style="5" customWidth="1"/>
    <col min="11" max="11" width="21.5703125" style="5" customWidth="1"/>
    <col min="12" max="12" width="6.7109375" style="5" customWidth="1"/>
    <col min="13" max="13" width="3.28515625" style="6" customWidth="1"/>
    <col min="14" max="15" width="15.7109375" style="6" customWidth="1"/>
    <col min="16" max="16" width="13.5703125" style="6" customWidth="1"/>
    <col min="17" max="17" width="11.7109375" style="6" customWidth="1"/>
    <col min="18" max="18" width="15.7109375" style="6" customWidth="1"/>
    <col min="19" max="19" width="13" style="6" customWidth="1"/>
    <col min="20" max="20" width="18.140625" style="6" customWidth="1"/>
    <col min="21" max="22" width="11.5703125" style="1" customWidth="1"/>
    <col min="23" max="23" width="12.5703125" style="1" customWidth="1"/>
    <col min="24" max="24" width="10.85546875" style="1" customWidth="1"/>
    <col min="25" max="25" width="8.42578125" style="1" customWidth="1"/>
    <col min="26" max="26" width="10.140625" style="1" customWidth="1"/>
    <col min="27" max="27" width="6.85546875" style="1" customWidth="1"/>
    <col min="28" max="28" width="8.7109375" style="1" customWidth="1"/>
    <col min="29" max="29" width="18.42578125" style="1" customWidth="1"/>
    <col min="30" max="31" width="8.7109375" style="1" customWidth="1"/>
    <col min="32" max="32" width="11.5703125" style="1" customWidth="1"/>
    <col min="33" max="35" width="8.7109375" style="1" customWidth="1"/>
    <col min="36" max="36" width="20.5703125" style="1" customWidth="1"/>
    <col min="37" max="256" width="10.140625" style="1"/>
    <col min="257" max="257" width="46.42578125" style="1" customWidth="1"/>
    <col min="258" max="258" width="7.42578125" style="1" customWidth="1"/>
    <col min="259" max="259" width="42.140625" style="1" customWidth="1"/>
    <col min="260" max="260" width="47.140625" style="1" customWidth="1"/>
    <col min="261" max="261" width="7.85546875" style="1" customWidth="1"/>
    <col min="262" max="262" width="12.7109375" style="1" customWidth="1"/>
    <col min="263" max="263" width="25.7109375" style="1" customWidth="1"/>
    <col min="264" max="266" width="12.7109375" style="1" customWidth="1"/>
    <col min="267" max="267" width="21.5703125" style="1" customWidth="1"/>
    <col min="268" max="268" width="6.7109375" style="1" customWidth="1"/>
    <col min="269" max="269" width="3.28515625" style="1" customWidth="1"/>
    <col min="270" max="271" width="15.7109375" style="1" customWidth="1"/>
    <col min="272" max="272" width="13.5703125" style="1" customWidth="1"/>
    <col min="273" max="273" width="11.7109375" style="1" customWidth="1"/>
    <col min="274" max="274" width="15.7109375" style="1" customWidth="1"/>
    <col min="275" max="275" width="13" style="1" customWidth="1"/>
    <col min="276" max="276" width="18.140625" style="1" customWidth="1"/>
    <col min="277" max="278" width="11.5703125" style="1" customWidth="1"/>
    <col min="279" max="279" width="12.5703125" style="1" customWidth="1"/>
    <col min="280" max="280" width="10.85546875" style="1" customWidth="1"/>
    <col min="281" max="281" width="8.42578125" style="1" customWidth="1"/>
    <col min="282" max="282" width="10.140625" style="1" customWidth="1"/>
    <col min="283" max="283" width="6.85546875" style="1" customWidth="1"/>
    <col min="284" max="284" width="8.7109375" style="1" customWidth="1"/>
    <col min="285" max="285" width="18.42578125" style="1" customWidth="1"/>
    <col min="286" max="287" width="8.7109375" style="1" customWidth="1"/>
    <col min="288" max="288" width="11.5703125" style="1" customWidth="1"/>
    <col min="289" max="291" width="8.7109375" style="1" customWidth="1"/>
    <col min="292" max="292" width="20.5703125" style="1" customWidth="1"/>
    <col min="293" max="512" width="10.140625" style="1"/>
    <col min="513" max="513" width="46.42578125" style="1" customWidth="1"/>
    <col min="514" max="514" width="7.42578125" style="1" customWidth="1"/>
    <col min="515" max="515" width="42.140625" style="1" customWidth="1"/>
    <col min="516" max="516" width="47.140625" style="1" customWidth="1"/>
    <col min="517" max="517" width="7.85546875" style="1" customWidth="1"/>
    <col min="518" max="518" width="12.7109375" style="1" customWidth="1"/>
    <col min="519" max="519" width="25.7109375" style="1" customWidth="1"/>
    <col min="520" max="522" width="12.7109375" style="1" customWidth="1"/>
    <col min="523" max="523" width="21.5703125" style="1" customWidth="1"/>
    <col min="524" max="524" width="6.7109375" style="1" customWidth="1"/>
    <col min="525" max="525" width="3.28515625" style="1" customWidth="1"/>
    <col min="526" max="527" width="15.7109375" style="1" customWidth="1"/>
    <col min="528" max="528" width="13.5703125" style="1" customWidth="1"/>
    <col min="529" max="529" width="11.7109375" style="1" customWidth="1"/>
    <col min="530" max="530" width="15.7109375" style="1" customWidth="1"/>
    <col min="531" max="531" width="13" style="1" customWidth="1"/>
    <col min="532" max="532" width="18.140625" style="1" customWidth="1"/>
    <col min="533" max="534" width="11.5703125" style="1" customWidth="1"/>
    <col min="535" max="535" width="12.5703125" style="1" customWidth="1"/>
    <col min="536" max="536" width="10.85546875" style="1" customWidth="1"/>
    <col min="537" max="537" width="8.42578125" style="1" customWidth="1"/>
    <col min="538" max="538" width="10.140625" style="1" customWidth="1"/>
    <col min="539" max="539" width="6.85546875" style="1" customWidth="1"/>
    <col min="540" max="540" width="8.7109375" style="1" customWidth="1"/>
    <col min="541" max="541" width="18.42578125" style="1" customWidth="1"/>
    <col min="542" max="543" width="8.7109375" style="1" customWidth="1"/>
    <col min="544" max="544" width="11.5703125" style="1" customWidth="1"/>
    <col min="545" max="547" width="8.7109375" style="1" customWidth="1"/>
    <col min="548" max="548" width="20.5703125" style="1" customWidth="1"/>
    <col min="549" max="768" width="10.140625" style="1"/>
    <col min="769" max="769" width="46.42578125" style="1" customWidth="1"/>
    <col min="770" max="770" width="7.42578125" style="1" customWidth="1"/>
    <col min="771" max="771" width="42.140625" style="1" customWidth="1"/>
    <col min="772" max="772" width="47.140625" style="1" customWidth="1"/>
    <col min="773" max="773" width="7.85546875" style="1" customWidth="1"/>
    <col min="774" max="774" width="12.7109375" style="1" customWidth="1"/>
    <col min="775" max="775" width="25.7109375" style="1" customWidth="1"/>
    <col min="776" max="778" width="12.7109375" style="1" customWidth="1"/>
    <col min="779" max="779" width="21.5703125" style="1" customWidth="1"/>
    <col min="780" max="780" width="6.7109375" style="1" customWidth="1"/>
    <col min="781" max="781" width="3.28515625" style="1" customWidth="1"/>
    <col min="782" max="783" width="15.7109375" style="1" customWidth="1"/>
    <col min="784" max="784" width="13.5703125" style="1" customWidth="1"/>
    <col min="785" max="785" width="11.7109375" style="1" customWidth="1"/>
    <col min="786" max="786" width="15.7109375" style="1" customWidth="1"/>
    <col min="787" max="787" width="13" style="1" customWidth="1"/>
    <col min="788" max="788" width="18.140625" style="1" customWidth="1"/>
    <col min="789" max="790" width="11.5703125" style="1" customWidth="1"/>
    <col min="791" max="791" width="12.5703125" style="1" customWidth="1"/>
    <col min="792" max="792" width="10.85546875" style="1" customWidth="1"/>
    <col min="793" max="793" width="8.42578125" style="1" customWidth="1"/>
    <col min="794" max="794" width="10.140625" style="1" customWidth="1"/>
    <col min="795" max="795" width="6.85546875" style="1" customWidth="1"/>
    <col min="796" max="796" width="8.7109375" style="1" customWidth="1"/>
    <col min="797" max="797" width="18.42578125" style="1" customWidth="1"/>
    <col min="798" max="799" width="8.7109375" style="1" customWidth="1"/>
    <col min="800" max="800" width="11.5703125" style="1" customWidth="1"/>
    <col min="801" max="803" width="8.7109375" style="1" customWidth="1"/>
    <col min="804" max="804" width="20.5703125" style="1" customWidth="1"/>
    <col min="805" max="1024" width="10.140625" style="1"/>
    <col min="1025" max="1025" width="46.42578125" style="1" customWidth="1"/>
    <col min="1026" max="1026" width="7.42578125" style="1" customWidth="1"/>
    <col min="1027" max="1027" width="42.140625" style="1" customWidth="1"/>
    <col min="1028" max="1028" width="47.140625" style="1" customWidth="1"/>
    <col min="1029" max="1029" width="7.85546875" style="1" customWidth="1"/>
    <col min="1030" max="1030" width="12.7109375" style="1" customWidth="1"/>
    <col min="1031" max="1031" width="25.7109375" style="1" customWidth="1"/>
    <col min="1032" max="1034" width="12.7109375" style="1" customWidth="1"/>
    <col min="1035" max="1035" width="21.5703125" style="1" customWidth="1"/>
    <col min="1036" max="1036" width="6.7109375" style="1" customWidth="1"/>
    <col min="1037" max="1037" width="3.28515625" style="1" customWidth="1"/>
    <col min="1038" max="1039" width="15.7109375" style="1" customWidth="1"/>
    <col min="1040" max="1040" width="13.5703125" style="1" customWidth="1"/>
    <col min="1041" max="1041" width="11.7109375" style="1" customWidth="1"/>
    <col min="1042" max="1042" width="15.7109375" style="1" customWidth="1"/>
    <col min="1043" max="1043" width="13" style="1" customWidth="1"/>
    <col min="1044" max="1044" width="18.140625" style="1" customWidth="1"/>
    <col min="1045" max="1046" width="11.5703125" style="1" customWidth="1"/>
    <col min="1047" max="1047" width="12.5703125" style="1" customWidth="1"/>
    <col min="1048" max="1048" width="10.85546875" style="1" customWidth="1"/>
    <col min="1049" max="1049" width="8.42578125" style="1" customWidth="1"/>
    <col min="1050" max="1050" width="10.140625" style="1" customWidth="1"/>
    <col min="1051" max="1051" width="6.85546875" style="1" customWidth="1"/>
    <col min="1052" max="1052" width="8.7109375" style="1" customWidth="1"/>
    <col min="1053" max="1053" width="18.42578125" style="1" customWidth="1"/>
    <col min="1054" max="1055" width="8.7109375" style="1" customWidth="1"/>
    <col min="1056" max="1056" width="11.5703125" style="1" customWidth="1"/>
    <col min="1057" max="1059" width="8.7109375" style="1" customWidth="1"/>
    <col min="1060" max="1060" width="20.5703125" style="1" customWidth="1"/>
    <col min="1061" max="1280" width="10.140625" style="1"/>
    <col min="1281" max="1281" width="46.42578125" style="1" customWidth="1"/>
    <col min="1282" max="1282" width="7.42578125" style="1" customWidth="1"/>
    <col min="1283" max="1283" width="42.140625" style="1" customWidth="1"/>
    <col min="1284" max="1284" width="47.140625" style="1" customWidth="1"/>
    <col min="1285" max="1285" width="7.85546875" style="1" customWidth="1"/>
    <col min="1286" max="1286" width="12.7109375" style="1" customWidth="1"/>
    <col min="1287" max="1287" width="25.7109375" style="1" customWidth="1"/>
    <col min="1288" max="1290" width="12.7109375" style="1" customWidth="1"/>
    <col min="1291" max="1291" width="21.5703125" style="1" customWidth="1"/>
    <col min="1292" max="1292" width="6.7109375" style="1" customWidth="1"/>
    <col min="1293" max="1293" width="3.28515625" style="1" customWidth="1"/>
    <col min="1294" max="1295" width="15.7109375" style="1" customWidth="1"/>
    <col min="1296" max="1296" width="13.5703125" style="1" customWidth="1"/>
    <col min="1297" max="1297" width="11.7109375" style="1" customWidth="1"/>
    <col min="1298" max="1298" width="15.7109375" style="1" customWidth="1"/>
    <col min="1299" max="1299" width="13" style="1" customWidth="1"/>
    <col min="1300" max="1300" width="18.140625" style="1" customWidth="1"/>
    <col min="1301" max="1302" width="11.5703125" style="1" customWidth="1"/>
    <col min="1303" max="1303" width="12.5703125" style="1" customWidth="1"/>
    <col min="1304" max="1304" width="10.85546875" style="1" customWidth="1"/>
    <col min="1305" max="1305" width="8.42578125" style="1" customWidth="1"/>
    <col min="1306" max="1306" width="10.140625" style="1" customWidth="1"/>
    <col min="1307" max="1307" width="6.85546875" style="1" customWidth="1"/>
    <col min="1308" max="1308" width="8.7109375" style="1" customWidth="1"/>
    <col min="1309" max="1309" width="18.42578125" style="1" customWidth="1"/>
    <col min="1310" max="1311" width="8.7109375" style="1" customWidth="1"/>
    <col min="1312" max="1312" width="11.5703125" style="1" customWidth="1"/>
    <col min="1313" max="1315" width="8.7109375" style="1" customWidth="1"/>
    <col min="1316" max="1316" width="20.5703125" style="1" customWidth="1"/>
    <col min="1317" max="1536" width="10.140625" style="1"/>
    <col min="1537" max="1537" width="46.42578125" style="1" customWidth="1"/>
    <col min="1538" max="1538" width="7.42578125" style="1" customWidth="1"/>
    <col min="1539" max="1539" width="42.140625" style="1" customWidth="1"/>
    <col min="1540" max="1540" width="47.140625" style="1" customWidth="1"/>
    <col min="1541" max="1541" width="7.85546875" style="1" customWidth="1"/>
    <col min="1542" max="1542" width="12.7109375" style="1" customWidth="1"/>
    <col min="1543" max="1543" width="25.7109375" style="1" customWidth="1"/>
    <col min="1544" max="1546" width="12.7109375" style="1" customWidth="1"/>
    <col min="1547" max="1547" width="21.5703125" style="1" customWidth="1"/>
    <col min="1548" max="1548" width="6.7109375" style="1" customWidth="1"/>
    <col min="1549" max="1549" width="3.28515625" style="1" customWidth="1"/>
    <col min="1550" max="1551" width="15.7109375" style="1" customWidth="1"/>
    <col min="1552" max="1552" width="13.5703125" style="1" customWidth="1"/>
    <col min="1553" max="1553" width="11.7109375" style="1" customWidth="1"/>
    <col min="1554" max="1554" width="15.7109375" style="1" customWidth="1"/>
    <col min="1555" max="1555" width="13" style="1" customWidth="1"/>
    <col min="1556" max="1556" width="18.140625" style="1" customWidth="1"/>
    <col min="1557" max="1558" width="11.5703125" style="1" customWidth="1"/>
    <col min="1559" max="1559" width="12.5703125" style="1" customWidth="1"/>
    <col min="1560" max="1560" width="10.85546875" style="1" customWidth="1"/>
    <col min="1561" max="1561" width="8.42578125" style="1" customWidth="1"/>
    <col min="1562" max="1562" width="10.140625" style="1" customWidth="1"/>
    <col min="1563" max="1563" width="6.85546875" style="1" customWidth="1"/>
    <col min="1564" max="1564" width="8.7109375" style="1" customWidth="1"/>
    <col min="1565" max="1565" width="18.42578125" style="1" customWidth="1"/>
    <col min="1566" max="1567" width="8.7109375" style="1" customWidth="1"/>
    <col min="1568" max="1568" width="11.5703125" style="1" customWidth="1"/>
    <col min="1569" max="1571" width="8.7109375" style="1" customWidth="1"/>
    <col min="1572" max="1572" width="20.5703125" style="1" customWidth="1"/>
    <col min="1573" max="1792" width="10.140625" style="1"/>
    <col min="1793" max="1793" width="46.42578125" style="1" customWidth="1"/>
    <col min="1794" max="1794" width="7.42578125" style="1" customWidth="1"/>
    <col min="1795" max="1795" width="42.140625" style="1" customWidth="1"/>
    <col min="1796" max="1796" width="47.140625" style="1" customWidth="1"/>
    <col min="1797" max="1797" width="7.85546875" style="1" customWidth="1"/>
    <col min="1798" max="1798" width="12.7109375" style="1" customWidth="1"/>
    <col min="1799" max="1799" width="25.7109375" style="1" customWidth="1"/>
    <col min="1800" max="1802" width="12.7109375" style="1" customWidth="1"/>
    <col min="1803" max="1803" width="21.5703125" style="1" customWidth="1"/>
    <col min="1804" max="1804" width="6.7109375" style="1" customWidth="1"/>
    <col min="1805" max="1805" width="3.28515625" style="1" customWidth="1"/>
    <col min="1806" max="1807" width="15.7109375" style="1" customWidth="1"/>
    <col min="1808" max="1808" width="13.5703125" style="1" customWidth="1"/>
    <col min="1809" max="1809" width="11.7109375" style="1" customWidth="1"/>
    <col min="1810" max="1810" width="15.7109375" style="1" customWidth="1"/>
    <col min="1811" max="1811" width="13" style="1" customWidth="1"/>
    <col min="1812" max="1812" width="18.140625" style="1" customWidth="1"/>
    <col min="1813" max="1814" width="11.5703125" style="1" customWidth="1"/>
    <col min="1815" max="1815" width="12.5703125" style="1" customWidth="1"/>
    <col min="1816" max="1816" width="10.85546875" style="1" customWidth="1"/>
    <col min="1817" max="1817" width="8.42578125" style="1" customWidth="1"/>
    <col min="1818" max="1818" width="10.140625" style="1" customWidth="1"/>
    <col min="1819" max="1819" width="6.85546875" style="1" customWidth="1"/>
    <col min="1820" max="1820" width="8.7109375" style="1" customWidth="1"/>
    <col min="1821" max="1821" width="18.42578125" style="1" customWidth="1"/>
    <col min="1822" max="1823" width="8.7109375" style="1" customWidth="1"/>
    <col min="1824" max="1824" width="11.5703125" style="1" customWidth="1"/>
    <col min="1825" max="1827" width="8.7109375" style="1" customWidth="1"/>
    <col min="1828" max="1828" width="20.5703125" style="1" customWidth="1"/>
    <col min="1829" max="2048" width="10.140625" style="1"/>
    <col min="2049" max="2049" width="46.42578125" style="1" customWidth="1"/>
    <col min="2050" max="2050" width="7.42578125" style="1" customWidth="1"/>
    <col min="2051" max="2051" width="42.140625" style="1" customWidth="1"/>
    <col min="2052" max="2052" width="47.140625" style="1" customWidth="1"/>
    <col min="2053" max="2053" width="7.85546875" style="1" customWidth="1"/>
    <col min="2054" max="2054" width="12.7109375" style="1" customWidth="1"/>
    <col min="2055" max="2055" width="25.7109375" style="1" customWidth="1"/>
    <col min="2056" max="2058" width="12.7109375" style="1" customWidth="1"/>
    <col min="2059" max="2059" width="21.5703125" style="1" customWidth="1"/>
    <col min="2060" max="2060" width="6.7109375" style="1" customWidth="1"/>
    <col min="2061" max="2061" width="3.28515625" style="1" customWidth="1"/>
    <col min="2062" max="2063" width="15.7109375" style="1" customWidth="1"/>
    <col min="2064" max="2064" width="13.5703125" style="1" customWidth="1"/>
    <col min="2065" max="2065" width="11.7109375" style="1" customWidth="1"/>
    <col min="2066" max="2066" width="15.7109375" style="1" customWidth="1"/>
    <col min="2067" max="2067" width="13" style="1" customWidth="1"/>
    <col min="2068" max="2068" width="18.140625" style="1" customWidth="1"/>
    <col min="2069" max="2070" width="11.5703125" style="1" customWidth="1"/>
    <col min="2071" max="2071" width="12.5703125" style="1" customWidth="1"/>
    <col min="2072" max="2072" width="10.85546875" style="1" customWidth="1"/>
    <col min="2073" max="2073" width="8.42578125" style="1" customWidth="1"/>
    <col min="2074" max="2074" width="10.140625" style="1" customWidth="1"/>
    <col min="2075" max="2075" width="6.85546875" style="1" customWidth="1"/>
    <col min="2076" max="2076" width="8.7109375" style="1" customWidth="1"/>
    <col min="2077" max="2077" width="18.42578125" style="1" customWidth="1"/>
    <col min="2078" max="2079" width="8.7109375" style="1" customWidth="1"/>
    <col min="2080" max="2080" width="11.5703125" style="1" customWidth="1"/>
    <col min="2081" max="2083" width="8.7109375" style="1" customWidth="1"/>
    <col min="2084" max="2084" width="20.5703125" style="1" customWidth="1"/>
    <col min="2085" max="2304" width="10.140625" style="1"/>
    <col min="2305" max="2305" width="46.42578125" style="1" customWidth="1"/>
    <col min="2306" max="2306" width="7.42578125" style="1" customWidth="1"/>
    <col min="2307" max="2307" width="42.140625" style="1" customWidth="1"/>
    <col min="2308" max="2308" width="47.140625" style="1" customWidth="1"/>
    <col min="2309" max="2309" width="7.85546875" style="1" customWidth="1"/>
    <col min="2310" max="2310" width="12.7109375" style="1" customWidth="1"/>
    <col min="2311" max="2311" width="25.7109375" style="1" customWidth="1"/>
    <col min="2312" max="2314" width="12.7109375" style="1" customWidth="1"/>
    <col min="2315" max="2315" width="21.5703125" style="1" customWidth="1"/>
    <col min="2316" max="2316" width="6.7109375" style="1" customWidth="1"/>
    <col min="2317" max="2317" width="3.28515625" style="1" customWidth="1"/>
    <col min="2318" max="2319" width="15.7109375" style="1" customWidth="1"/>
    <col min="2320" max="2320" width="13.5703125" style="1" customWidth="1"/>
    <col min="2321" max="2321" width="11.7109375" style="1" customWidth="1"/>
    <col min="2322" max="2322" width="15.7109375" style="1" customWidth="1"/>
    <col min="2323" max="2323" width="13" style="1" customWidth="1"/>
    <col min="2324" max="2324" width="18.140625" style="1" customWidth="1"/>
    <col min="2325" max="2326" width="11.5703125" style="1" customWidth="1"/>
    <col min="2327" max="2327" width="12.5703125" style="1" customWidth="1"/>
    <col min="2328" max="2328" width="10.85546875" style="1" customWidth="1"/>
    <col min="2329" max="2329" width="8.42578125" style="1" customWidth="1"/>
    <col min="2330" max="2330" width="10.140625" style="1" customWidth="1"/>
    <col min="2331" max="2331" width="6.85546875" style="1" customWidth="1"/>
    <col min="2332" max="2332" width="8.7109375" style="1" customWidth="1"/>
    <col min="2333" max="2333" width="18.42578125" style="1" customWidth="1"/>
    <col min="2334" max="2335" width="8.7109375" style="1" customWidth="1"/>
    <col min="2336" max="2336" width="11.5703125" style="1" customWidth="1"/>
    <col min="2337" max="2339" width="8.7109375" style="1" customWidth="1"/>
    <col min="2340" max="2340" width="20.5703125" style="1" customWidth="1"/>
    <col min="2341" max="2560" width="10.140625" style="1"/>
    <col min="2561" max="2561" width="46.42578125" style="1" customWidth="1"/>
    <col min="2562" max="2562" width="7.42578125" style="1" customWidth="1"/>
    <col min="2563" max="2563" width="42.140625" style="1" customWidth="1"/>
    <col min="2564" max="2564" width="47.140625" style="1" customWidth="1"/>
    <col min="2565" max="2565" width="7.85546875" style="1" customWidth="1"/>
    <col min="2566" max="2566" width="12.7109375" style="1" customWidth="1"/>
    <col min="2567" max="2567" width="25.7109375" style="1" customWidth="1"/>
    <col min="2568" max="2570" width="12.7109375" style="1" customWidth="1"/>
    <col min="2571" max="2571" width="21.5703125" style="1" customWidth="1"/>
    <col min="2572" max="2572" width="6.7109375" style="1" customWidth="1"/>
    <col min="2573" max="2573" width="3.28515625" style="1" customWidth="1"/>
    <col min="2574" max="2575" width="15.7109375" style="1" customWidth="1"/>
    <col min="2576" max="2576" width="13.5703125" style="1" customWidth="1"/>
    <col min="2577" max="2577" width="11.7109375" style="1" customWidth="1"/>
    <col min="2578" max="2578" width="15.7109375" style="1" customWidth="1"/>
    <col min="2579" max="2579" width="13" style="1" customWidth="1"/>
    <col min="2580" max="2580" width="18.140625" style="1" customWidth="1"/>
    <col min="2581" max="2582" width="11.5703125" style="1" customWidth="1"/>
    <col min="2583" max="2583" width="12.5703125" style="1" customWidth="1"/>
    <col min="2584" max="2584" width="10.85546875" style="1" customWidth="1"/>
    <col min="2585" max="2585" width="8.42578125" style="1" customWidth="1"/>
    <col min="2586" max="2586" width="10.140625" style="1" customWidth="1"/>
    <col min="2587" max="2587" width="6.85546875" style="1" customWidth="1"/>
    <col min="2588" max="2588" width="8.7109375" style="1" customWidth="1"/>
    <col min="2589" max="2589" width="18.42578125" style="1" customWidth="1"/>
    <col min="2590" max="2591" width="8.7109375" style="1" customWidth="1"/>
    <col min="2592" max="2592" width="11.5703125" style="1" customWidth="1"/>
    <col min="2593" max="2595" width="8.7109375" style="1" customWidth="1"/>
    <col min="2596" max="2596" width="20.5703125" style="1" customWidth="1"/>
    <col min="2597" max="2816" width="10.140625" style="1"/>
    <col min="2817" max="2817" width="46.42578125" style="1" customWidth="1"/>
    <col min="2818" max="2818" width="7.42578125" style="1" customWidth="1"/>
    <col min="2819" max="2819" width="42.140625" style="1" customWidth="1"/>
    <col min="2820" max="2820" width="47.140625" style="1" customWidth="1"/>
    <col min="2821" max="2821" width="7.85546875" style="1" customWidth="1"/>
    <col min="2822" max="2822" width="12.7109375" style="1" customWidth="1"/>
    <col min="2823" max="2823" width="25.7109375" style="1" customWidth="1"/>
    <col min="2824" max="2826" width="12.7109375" style="1" customWidth="1"/>
    <col min="2827" max="2827" width="21.5703125" style="1" customWidth="1"/>
    <col min="2828" max="2828" width="6.7109375" style="1" customWidth="1"/>
    <col min="2829" max="2829" width="3.28515625" style="1" customWidth="1"/>
    <col min="2830" max="2831" width="15.7109375" style="1" customWidth="1"/>
    <col min="2832" max="2832" width="13.5703125" style="1" customWidth="1"/>
    <col min="2833" max="2833" width="11.7109375" style="1" customWidth="1"/>
    <col min="2834" max="2834" width="15.7109375" style="1" customWidth="1"/>
    <col min="2835" max="2835" width="13" style="1" customWidth="1"/>
    <col min="2836" max="2836" width="18.140625" style="1" customWidth="1"/>
    <col min="2837" max="2838" width="11.5703125" style="1" customWidth="1"/>
    <col min="2839" max="2839" width="12.5703125" style="1" customWidth="1"/>
    <col min="2840" max="2840" width="10.85546875" style="1" customWidth="1"/>
    <col min="2841" max="2841" width="8.42578125" style="1" customWidth="1"/>
    <col min="2842" max="2842" width="10.140625" style="1" customWidth="1"/>
    <col min="2843" max="2843" width="6.85546875" style="1" customWidth="1"/>
    <col min="2844" max="2844" width="8.7109375" style="1" customWidth="1"/>
    <col min="2845" max="2845" width="18.42578125" style="1" customWidth="1"/>
    <col min="2846" max="2847" width="8.7109375" style="1" customWidth="1"/>
    <col min="2848" max="2848" width="11.5703125" style="1" customWidth="1"/>
    <col min="2849" max="2851" width="8.7109375" style="1" customWidth="1"/>
    <col min="2852" max="2852" width="20.5703125" style="1" customWidth="1"/>
    <col min="2853" max="3072" width="10.140625" style="1"/>
    <col min="3073" max="3073" width="46.42578125" style="1" customWidth="1"/>
    <col min="3074" max="3074" width="7.42578125" style="1" customWidth="1"/>
    <col min="3075" max="3075" width="42.140625" style="1" customWidth="1"/>
    <col min="3076" max="3076" width="47.140625" style="1" customWidth="1"/>
    <col min="3077" max="3077" width="7.85546875" style="1" customWidth="1"/>
    <col min="3078" max="3078" width="12.7109375" style="1" customWidth="1"/>
    <col min="3079" max="3079" width="25.7109375" style="1" customWidth="1"/>
    <col min="3080" max="3082" width="12.7109375" style="1" customWidth="1"/>
    <col min="3083" max="3083" width="21.5703125" style="1" customWidth="1"/>
    <col min="3084" max="3084" width="6.7109375" style="1" customWidth="1"/>
    <col min="3085" max="3085" width="3.28515625" style="1" customWidth="1"/>
    <col min="3086" max="3087" width="15.7109375" style="1" customWidth="1"/>
    <col min="3088" max="3088" width="13.5703125" style="1" customWidth="1"/>
    <col min="3089" max="3089" width="11.7109375" style="1" customWidth="1"/>
    <col min="3090" max="3090" width="15.7109375" style="1" customWidth="1"/>
    <col min="3091" max="3091" width="13" style="1" customWidth="1"/>
    <col min="3092" max="3092" width="18.140625" style="1" customWidth="1"/>
    <col min="3093" max="3094" width="11.5703125" style="1" customWidth="1"/>
    <col min="3095" max="3095" width="12.5703125" style="1" customWidth="1"/>
    <col min="3096" max="3096" width="10.85546875" style="1" customWidth="1"/>
    <col min="3097" max="3097" width="8.42578125" style="1" customWidth="1"/>
    <col min="3098" max="3098" width="10.140625" style="1" customWidth="1"/>
    <col min="3099" max="3099" width="6.85546875" style="1" customWidth="1"/>
    <col min="3100" max="3100" width="8.7109375" style="1" customWidth="1"/>
    <col min="3101" max="3101" width="18.42578125" style="1" customWidth="1"/>
    <col min="3102" max="3103" width="8.7109375" style="1" customWidth="1"/>
    <col min="3104" max="3104" width="11.5703125" style="1" customWidth="1"/>
    <col min="3105" max="3107" width="8.7109375" style="1" customWidth="1"/>
    <col min="3108" max="3108" width="20.5703125" style="1" customWidth="1"/>
    <col min="3109" max="3328" width="10.140625" style="1"/>
    <col min="3329" max="3329" width="46.42578125" style="1" customWidth="1"/>
    <col min="3330" max="3330" width="7.42578125" style="1" customWidth="1"/>
    <col min="3331" max="3331" width="42.140625" style="1" customWidth="1"/>
    <col min="3332" max="3332" width="47.140625" style="1" customWidth="1"/>
    <col min="3333" max="3333" width="7.85546875" style="1" customWidth="1"/>
    <col min="3334" max="3334" width="12.7109375" style="1" customWidth="1"/>
    <col min="3335" max="3335" width="25.7109375" style="1" customWidth="1"/>
    <col min="3336" max="3338" width="12.7109375" style="1" customWidth="1"/>
    <col min="3339" max="3339" width="21.5703125" style="1" customWidth="1"/>
    <col min="3340" max="3340" width="6.7109375" style="1" customWidth="1"/>
    <col min="3341" max="3341" width="3.28515625" style="1" customWidth="1"/>
    <col min="3342" max="3343" width="15.7109375" style="1" customWidth="1"/>
    <col min="3344" max="3344" width="13.5703125" style="1" customWidth="1"/>
    <col min="3345" max="3345" width="11.7109375" style="1" customWidth="1"/>
    <col min="3346" max="3346" width="15.7109375" style="1" customWidth="1"/>
    <col min="3347" max="3347" width="13" style="1" customWidth="1"/>
    <col min="3348" max="3348" width="18.140625" style="1" customWidth="1"/>
    <col min="3349" max="3350" width="11.5703125" style="1" customWidth="1"/>
    <col min="3351" max="3351" width="12.5703125" style="1" customWidth="1"/>
    <col min="3352" max="3352" width="10.85546875" style="1" customWidth="1"/>
    <col min="3353" max="3353" width="8.42578125" style="1" customWidth="1"/>
    <col min="3354" max="3354" width="10.140625" style="1" customWidth="1"/>
    <col min="3355" max="3355" width="6.85546875" style="1" customWidth="1"/>
    <col min="3356" max="3356" width="8.7109375" style="1" customWidth="1"/>
    <col min="3357" max="3357" width="18.42578125" style="1" customWidth="1"/>
    <col min="3358" max="3359" width="8.7109375" style="1" customWidth="1"/>
    <col min="3360" max="3360" width="11.5703125" style="1" customWidth="1"/>
    <col min="3361" max="3363" width="8.7109375" style="1" customWidth="1"/>
    <col min="3364" max="3364" width="20.5703125" style="1" customWidth="1"/>
    <col min="3365" max="3584" width="10.140625" style="1"/>
    <col min="3585" max="3585" width="46.42578125" style="1" customWidth="1"/>
    <col min="3586" max="3586" width="7.42578125" style="1" customWidth="1"/>
    <col min="3587" max="3587" width="42.140625" style="1" customWidth="1"/>
    <col min="3588" max="3588" width="47.140625" style="1" customWidth="1"/>
    <col min="3589" max="3589" width="7.85546875" style="1" customWidth="1"/>
    <col min="3590" max="3590" width="12.7109375" style="1" customWidth="1"/>
    <col min="3591" max="3591" width="25.7109375" style="1" customWidth="1"/>
    <col min="3592" max="3594" width="12.7109375" style="1" customWidth="1"/>
    <col min="3595" max="3595" width="21.5703125" style="1" customWidth="1"/>
    <col min="3596" max="3596" width="6.7109375" style="1" customWidth="1"/>
    <col min="3597" max="3597" width="3.28515625" style="1" customWidth="1"/>
    <col min="3598" max="3599" width="15.7109375" style="1" customWidth="1"/>
    <col min="3600" max="3600" width="13.5703125" style="1" customWidth="1"/>
    <col min="3601" max="3601" width="11.7109375" style="1" customWidth="1"/>
    <col min="3602" max="3602" width="15.7109375" style="1" customWidth="1"/>
    <col min="3603" max="3603" width="13" style="1" customWidth="1"/>
    <col min="3604" max="3604" width="18.140625" style="1" customWidth="1"/>
    <col min="3605" max="3606" width="11.5703125" style="1" customWidth="1"/>
    <col min="3607" max="3607" width="12.5703125" style="1" customWidth="1"/>
    <col min="3608" max="3608" width="10.85546875" style="1" customWidth="1"/>
    <col min="3609" max="3609" width="8.42578125" style="1" customWidth="1"/>
    <col min="3610" max="3610" width="10.140625" style="1" customWidth="1"/>
    <col min="3611" max="3611" width="6.85546875" style="1" customWidth="1"/>
    <col min="3612" max="3612" width="8.7109375" style="1" customWidth="1"/>
    <col min="3613" max="3613" width="18.42578125" style="1" customWidth="1"/>
    <col min="3614" max="3615" width="8.7109375" style="1" customWidth="1"/>
    <col min="3616" max="3616" width="11.5703125" style="1" customWidth="1"/>
    <col min="3617" max="3619" width="8.7109375" style="1" customWidth="1"/>
    <col min="3620" max="3620" width="20.5703125" style="1" customWidth="1"/>
    <col min="3621" max="3840" width="10.140625" style="1"/>
    <col min="3841" max="3841" width="46.42578125" style="1" customWidth="1"/>
    <col min="3842" max="3842" width="7.42578125" style="1" customWidth="1"/>
    <col min="3843" max="3843" width="42.140625" style="1" customWidth="1"/>
    <col min="3844" max="3844" width="47.140625" style="1" customWidth="1"/>
    <col min="3845" max="3845" width="7.85546875" style="1" customWidth="1"/>
    <col min="3846" max="3846" width="12.7109375" style="1" customWidth="1"/>
    <col min="3847" max="3847" width="25.7109375" style="1" customWidth="1"/>
    <col min="3848" max="3850" width="12.7109375" style="1" customWidth="1"/>
    <col min="3851" max="3851" width="21.5703125" style="1" customWidth="1"/>
    <col min="3852" max="3852" width="6.7109375" style="1" customWidth="1"/>
    <col min="3853" max="3853" width="3.28515625" style="1" customWidth="1"/>
    <col min="3854" max="3855" width="15.7109375" style="1" customWidth="1"/>
    <col min="3856" max="3856" width="13.5703125" style="1" customWidth="1"/>
    <col min="3857" max="3857" width="11.7109375" style="1" customWidth="1"/>
    <col min="3858" max="3858" width="15.7109375" style="1" customWidth="1"/>
    <col min="3859" max="3859" width="13" style="1" customWidth="1"/>
    <col min="3860" max="3860" width="18.140625" style="1" customWidth="1"/>
    <col min="3861" max="3862" width="11.5703125" style="1" customWidth="1"/>
    <col min="3863" max="3863" width="12.5703125" style="1" customWidth="1"/>
    <col min="3864" max="3864" width="10.85546875" style="1" customWidth="1"/>
    <col min="3865" max="3865" width="8.42578125" style="1" customWidth="1"/>
    <col min="3866" max="3866" width="10.140625" style="1" customWidth="1"/>
    <col min="3867" max="3867" width="6.85546875" style="1" customWidth="1"/>
    <col min="3868" max="3868" width="8.7109375" style="1" customWidth="1"/>
    <col min="3869" max="3869" width="18.42578125" style="1" customWidth="1"/>
    <col min="3870" max="3871" width="8.7109375" style="1" customWidth="1"/>
    <col min="3872" max="3872" width="11.5703125" style="1" customWidth="1"/>
    <col min="3873" max="3875" width="8.7109375" style="1" customWidth="1"/>
    <col min="3876" max="3876" width="20.5703125" style="1" customWidth="1"/>
    <col min="3877" max="4096" width="10.140625" style="1"/>
    <col min="4097" max="4097" width="46.42578125" style="1" customWidth="1"/>
    <col min="4098" max="4098" width="7.42578125" style="1" customWidth="1"/>
    <col min="4099" max="4099" width="42.140625" style="1" customWidth="1"/>
    <col min="4100" max="4100" width="47.140625" style="1" customWidth="1"/>
    <col min="4101" max="4101" width="7.85546875" style="1" customWidth="1"/>
    <col min="4102" max="4102" width="12.7109375" style="1" customWidth="1"/>
    <col min="4103" max="4103" width="25.7109375" style="1" customWidth="1"/>
    <col min="4104" max="4106" width="12.7109375" style="1" customWidth="1"/>
    <col min="4107" max="4107" width="21.5703125" style="1" customWidth="1"/>
    <col min="4108" max="4108" width="6.7109375" style="1" customWidth="1"/>
    <col min="4109" max="4109" width="3.28515625" style="1" customWidth="1"/>
    <col min="4110" max="4111" width="15.7109375" style="1" customWidth="1"/>
    <col min="4112" max="4112" width="13.5703125" style="1" customWidth="1"/>
    <col min="4113" max="4113" width="11.7109375" style="1" customWidth="1"/>
    <col min="4114" max="4114" width="15.7109375" style="1" customWidth="1"/>
    <col min="4115" max="4115" width="13" style="1" customWidth="1"/>
    <col min="4116" max="4116" width="18.140625" style="1" customWidth="1"/>
    <col min="4117" max="4118" width="11.5703125" style="1" customWidth="1"/>
    <col min="4119" max="4119" width="12.5703125" style="1" customWidth="1"/>
    <col min="4120" max="4120" width="10.85546875" style="1" customWidth="1"/>
    <col min="4121" max="4121" width="8.42578125" style="1" customWidth="1"/>
    <col min="4122" max="4122" width="10.140625" style="1" customWidth="1"/>
    <col min="4123" max="4123" width="6.85546875" style="1" customWidth="1"/>
    <col min="4124" max="4124" width="8.7109375" style="1" customWidth="1"/>
    <col min="4125" max="4125" width="18.42578125" style="1" customWidth="1"/>
    <col min="4126" max="4127" width="8.7109375" style="1" customWidth="1"/>
    <col min="4128" max="4128" width="11.5703125" style="1" customWidth="1"/>
    <col min="4129" max="4131" width="8.7109375" style="1" customWidth="1"/>
    <col min="4132" max="4132" width="20.5703125" style="1" customWidth="1"/>
    <col min="4133" max="4352" width="10.140625" style="1"/>
    <col min="4353" max="4353" width="46.42578125" style="1" customWidth="1"/>
    <col min="4354" max="4354" width="7.42578125" style="1" customWidth="1"/>
    <col min="4355" max="4355" width="42.140625" style="1" customWidth="1"/>
    <col min="4356" max="4356" width="47.140625" style="1" customWidth="1"/>
    <col min="4357" max="4357" width="7.85546875" style="1" customWidth="1"/>
    <col min="4358" max="4358" width="12.7109375" style="1" customWidth="1"/>
    <col min="4359" max="4359" width="25.7109375" style="1" customWidth="1"/>
    <col min="4360" max="4362" width="12.7109375" style="1" customWidth="1"/>
    <col min="4363" max="4363" width="21.5703125" style="1" customWidth="1"/>
    <col min="4364" max="4364" width="6.7109375" style="1" customWidth="1"/>
    <col min="4365" max="4365" width="3.28515625" style="1" customWidth="1"/>
    <col min="4366" max="4367" width="15.7109375" style="1" customWidth="1"/>
    <col min="4368" max="4368" width="13.5703125" style="1" customWidth="1"/>
    <col min="4369" max="4369" width="11.7109375" style="1" customWidth="1"/>
    <col min="4370" max="4370" width="15.7109375" style="1" customWidth="1"/>
    <col min="4371" max="4371" width="13" style="1" customWidth="1"/>
    <col min="4372" max="4372" width="18.140625" style="1" customWidth="1"/>
    <col min="4373" max="4374" width="11.5703125" style="1" customWidth="1"/>
    <col min="4375" max="4375" width="12.5703125" style="1" customWidth="1"/>
    <col min="4376" max="4376" width="10.85546875" style="1" customWidth="1"/>
    <col min="4377" max="4377" width="8.42578125" style="1" customWidth="1"/>
    <col min="4378" max="4378" width="10.140625" style="1" customWidth="1"/>
    <col min="4379" max="4379" width="6.85546875" style="1" customWidth="1"/>
    <col min="4380" max="4380" width="8.7109375" style="1" customWidth="1"/>
    <col min="4381" max="4381" width="18.42578125" style="1" customWidth="1"/>
    <col min="4382" max="4383" width="8.7109375" style="1" customWidth="1"/>
    <col min="4384" max="4384" width="11.5703125" style="1" customWidth="1"/>
    <col min="4385" max="4387" width="8.7109375" style="1" customWidth="1"/>
    <col min="4388" max="4388" width="20.5703125" style="1" customWidth="1"/>
    <col min="4389" max="4608" width="10.140625" style="1"/>
    <col min="4609" max="4609" width="46.42578125" style="1" customWidth="1"/>
    <col min="4610" max="4610" width="7.42578125" style="1" customWidth="1"/>
    <col min="4611" max="4611" width="42.140625" style="1" customWidth="1"/>
    <col min="4612" max="4612" width="47.140625" style="1" customWidth="1"/>
    <col min="4613" max="4613" width="7.85546875" style="1" customWidth="1"/>
    <col min="4614" max="4614" width="12.7109375" style="1" customWidth="1"/>
    <col min="4615" max="4615" width="25.7109375" style="1" customWidth="1"/>
    <col min="4616" max="4618" width="12.7109375" style="1" customWidth="1"/>
    <col min="4619" max="4619" width="21.5703125" style="1" customWidth="1"/>
    <col min="4620" max="4620" width="6.7109375" style="1" customWidth="1"/>
    <col min="4621" max="4621" width="3.28515625" style="1" customWidth="1"/>
    <col min="4622" max="4623" width="15.7109375" style="1" customWidth="1"/>
    <col min="4624" max="4624" width="13.5703125" style="1" customWidth="1"/>
    <col min="4625" max="4625" width="11.7109375" style="1" customWidth="1"/>
    <col min="4626" max="4626" width="15.7109375" style="1" customWidth="1"/>
    <col min="4627" max="4627" width="13" style="1" customWidth="1"/>
    <col min="4628" max="4628" width="18.140625" style="1" customWidth="1"/>
    <col min="4629" max="4630" width="11.5703125" style="1" customWidth="1"/>
    <col min="4631" max="4631" width="12.5703125" style="1" customWidth="1"/>
    <col min="4632" max="4632" width="10.85546875" style="1" customWidth="1"/>
    <col min="4633" max="4633" width="8.42578125" style="1" customWidth="1"/>
    <col min="4634" max="4634" width="10.140625" style="1" customWidth="1"/>
    <col min="4635" max="4635" width="6.85546875" style="1" customWidth="1"/>
    <col min="4636" max="4636" width="8.7109375" style="1" customWidth="1"/>
    <col min="4637" max="4637" width="18.42578125" style="1" customWidth="1"/>
    <col min="4638" max="4639" width="8.7109375" style="1" customWidth="1"/>
    <col min="4640" max="4640" width="11.5703125" style="1" customWidth="1"/>
    <col min="4641" max="4643" width="8.7109375" style="1" customWidth="1"/>
    <col min="4644" max="4644" width="20.5703125" style="1" customWidth="1"/>
    <col min="4645" max="4864" width="10.140625" style="1"/>
    <col min="4865" max="4865" width="46.42578125" style="1" customWidth="1"/>
    <col min="4866" max="4866" width="7.42578125" style="1" customWidth="1"/>
    <col min="4867" max="4867" width="42.140625" style="1" customWidth="1"/>
    <col min="4868" max="4868" width="47.140625" style="1" customWidth="1"/>
    <col min="4869" max="4869" width="7.85546875" style="1" customWidth="1"/>
    <col min="4870" max="4870" width="12.7109375" style="1" customWidth="1"/>
    <col min="4871" max="4871" width="25.7109375" style="1" customWidth="1"/>
    <col min="4872" max="4874" width="12.7109375" style="1" customWidth="1"/>
    <col min="4875" max="4875" width="21.5703125" style="1" customWidth="1"/>
    <col min="4876" max="4876" width="6.7109375" style="1" customWidth="1"/>
    <col min="4877" max="4877" width="3.28515625" style="1" customWidth="1"/>
    <col min="4878" max="4879" width="15.7109375" style="1" customWidth="1"/>
    <col min="4880" max="4880" width="13.5703125" style="1" customWidth="1"/>
    <col min="4881" max="4881" width="11.7109375" style="1" customWidth="1"/>
    <col min="4882" max="4882" width="15.7109375" style="1" customWidth="1"/>
    <col min="4883" max="4883" width="13" style="1" customWidth="1"/>
    <col min="4884" max="4884" width="18.140625" style="1" customWidth="1"/>
    <col min="4885" max="4886" width="11.5703125" style="1" customWidth="1"/>
    <col min="4887" max="4887" width="12.5703125" style="1" customWidth="1"/>
    <col min="4888" max="4888" width="10.85546875" style="1" customWidth="1"/>
    <col min="4889" max="4889" width="8.42578125" style="1" customWidth="1"/>
    <col min="4890" max="4890" width="10.140625" style="1" customWidth="1"/>
    <col min="4891" max="4891" width="6.85546875" style="1" customWidth="1"/>
    <col min="4892" max="4892" width="8.7109375" style="1" customWidth="1"/>
    <col min="4893" max="4893" width="18.42578125" style="1" customWidth="1"/>
    <col min="4894" max="4895" width="8.7109375" style="1" customWidth="1"/>
    <col min="4896" max="4896" width="11.5703125" style="1" customWidth="1"/>
    <col min="4897" max="4899" width="8.7109375" style="1" customWidth="1"/>
    <col min="4900" max="4900" width="20.5703125" style="1" customWidth="1"/>
    <col min="4901" max="5120" width="10.140625" style="1"/>
    <col min="5121" max="5121" width="46.42578125" style="1" customWidth="1"/>
    <col min="5122" max="5122" width="7.42578125" style="1" customWidth="1"/>
    <col min="5123" max="5123" width="42.140625" style="1" customWidth="1"/>
    <col min="5124" max="5124" width="47.140625" style="1" customWidth="1"/>
    <col min="5125" max="5125" width="7.85546875" style="1" customWidth="1"/>
    <col min="5126" max="5126" width="12.7109375" style="1" customWidth="1"/>
    <col min="5127" max="5127" width="25.7109375" style="1" customWidth="1"/>
    <col min="5128" max="5130" width="12.7109375" style="1" customWidth="1"/>
    <col min="5131" max="5131" width="21.5703125" style="1" customWidth="1"/>
    <col min="5132" max="5132" width="6.7109375" style="1" customWidth="1"/>
    <col min="5133" max="5133" width="3.28515625" style="1" customWidth="1"/>
    <col min="5134" max="5135" width="15.7109375" style="1" customWidth="1"/>
    <col min="5136" max="5136" width="13.5703125" style="1" customWidth="1"/>
    <col min="5137" max="5137" width="11.7109375" style="1" customWidth="1"/>
    <col min="5138" max="5138" width="15.7109375" style="1" customWidth="1"/>
    <col min="5139" max="5139" width="13" style="1" customWidth="1"/>
    <col min="5140" max="5140" width="18.140625" style="1" customWidth="1"/>
    <col min="5141" max="5142" width="11.5703125" style="1" customWidth="1"/>
    <col min="5143" max="5143" width="12.5703125" style="1" customWidth="1"/>
    <col min="5144" max="5144" width="10.85546875" style="1" customWidth="1"/>
    <col min="5145" max="5145" width="8.42578125" style="1" customWidth="1"/>
    <col min="5146" max="5146" width="10.140625" style="1" customWidth="1"/>
    <col min="5147" max="5147" width="6.85546875" style="1" customWidth="1"/>
    <col min="5148" max="5148" width="8.7109375" style="1" customWidth="1"/>
    <col min="5149" max="5149" width="18.42578125" style="1" customWidth="1"/>
    <col min="5150" max="5151" width="8.7109375" style="1" customWidth="1"/>
    <col min="5152" max="5152" width="11.5703125" style="1" customWidth="1"/>
    <col min="5153" max="5155" width="8.7109375" style="1" customWidth="1"/>
    <col min="5156" max="5156" width="20.5703125" style="1" customWidth="1"/>
    <col min="5157" max="5376" width="10.140625" style="1"/>
    <col min="5377" max="5377" width="46.42578125" style="1" customWidth="1"/>
    <col min="5378" max="5378" width="7.42578125" style="1" customWidth="1"/>
    <col min="5379" max="5379" width="42.140625" style="1" customWidth="1"/>
    <col min="5380" max="5380" width="47.140625" style="1" customWidth="1"/>
    <col min="5381" max="5381" width="7.85546875" style="1" customWidth="1"/>
    <col min="5382" max="5382" width="12.7109375" style="1" customWidth="1"/>
    <col min="5383" max="5383" width="25.7109375" style="1" customWidth="1"/>
    <col min="5384" max="5386" width="12.7109375" style="1" customWidth="1"/>
    <col min="5387" max="5387" width="21.5703125" style="1" customWidth="1"/>
    <col min="5388" max="5388" width="6.7109375" style="1" customWidth="1"/>
    <col min="5389" max="5389" width="3.28515625" style="1" customWidth="1"/>
    <col min="5390" max="5391" width="15.7109375" style="1" customWidth="1"/>
    <col min="5392" max="5392" width="13.5703125" style="1" customWidth="1"/>
    <col min="5393" max="5393" width="11.7109375" style="1" customWidth="1"/>
    <col min="5394" max="5394" width="15.7109375" style="1" customWidth="1"/>
    <col min="5395" max="5395" width="13" style="1" customWidth="1"/>
    <col min="5396" max="5396" width="18.140625" style="1" customWidth="1"/>
    <col min="5397" max="5398" width="11.5703125" style="1" customWidth="1"/>
    <col min="5399" max="5399" width="12.5703125" style="1" customWidth="1"/>
    <col min="5400" max="5400" width="10.85546875" style="1" customWidth="1"/>
    <col min="5401" max="5401" width="8.42578125" style="1" customWidth="1"/>
    <col min="5402" max="5402" width="10.140625" style="1" customWidth="1"/>
    <col min="5403" max="5403" width="6.85546875" style="1" customWidth="1"/>
    <col min="5404" max="5404" width="8.7109375" style="1" customWidth="1"/>
    <col min="5405" max="5405" width="18.42578125" style="1" customWidth="1"/>
    <col min="5406" max="5407" width="8.7109375" style="1" customWidth="1"/>
    <col min="5408" max="5408" width="11.5703125" style="1" customWidth="1"/>
    <col min="5409" max="5411" width="8.7109375" style="1" customWidth="1"/>
    <col min="5412" max="5412" width="20.5703125" style="1" customWidth="1"/>
    <col min="5413" max="5632" width="10.140625" style="1"/>
    <col min="5633" max="5633" width="46.42578125" style="1" customWidth="1"/>
    <col min="5634" max="5634" width="7.42578125" style="1" customWidth="1"/>
    <col min="5635" max="5635" width="42.140625" style="1" customWidth="1"/>
    <col min="5636" max="5636" width="47.140625" style="1" customWidth="1"/>
    <col min="5637" max="5637" width="7.85546875" style="1" customWidth="1"/>
    <col min="5638" max="5638" width="12.7109375" style="1" customWidth="1"/>
    <col min="5639" max="5639" width="25.7109375" style="1" customWidth="1"/>
    <col min="5640" max="5642" width="12.7109375" style="1" customWidth="1"/>
    <col min="5643" max="5643" width="21.5703125" style="1" customWidth="1"/>
    <col min="5644" max="5644" width="6.7109375" style="1" customWidth="1"/>
    <col min="5645" max="5645" width="3.28515625" style="1" customWidth="1"/>
    <col min="5646" max="5647" width="15.7109375" style="1" customWidth="1"/>
    <col min="5648" max="5648" width="13.5703125" style="1" customWidth="1"/>
    <col min="5649" max="5649" width="11.7109375" style="1" customWidth="1"/>
    <col min="5650" max="5650" width="15.7109375" style="1" customWidth="1"/>
    <col min="5651" max="5651" width="13" style="1" customWidth="1"/>
    <col min="5652" max="5652" width="18.140625" style="1" customWidth="1"/>
    <col min="5653" max="5654" width="11.5703125" style="1" customWidth="1"/>
    <col min="5655" max="5655" width="12.5703125" style="1" customWidth="1"/>
    <col min="5656" max="5656" width="10.85546875" style="1" customWidth="1"/>
    <col min="5657" max="5657" width="8.42578125" style="1" customWidth="1"/>
    <col min="5658" max="5658" width="10.140625" style="1" customWidth="1"/>
    <col min="5659" max="5659" width="6.85546875" style="1" customWidth="1"/>
    <col min="5660" max="5660" width="8.7109375" style="1" customWidth="1"/>
    <col min="5661" max="5661" width="18.42578125" style="1" customWidth="1"/>
    <col min="5662" max="5663" width="8.7109375" style="1" customWidth="1"/>
    <col min="5664" max="5664" width="11.5703125" style="1" customWidth="1"/>
    <col min="5665" max="5667" width="8.7109375" style="1" customWidth="1"/>
    <col min="5668" max="5668" width="20.5703125" style="1" customWidth="1"/>
    <col min="5669" max="5888" width="10.140625" style="1"/>
    <col min="5889" max="5889" width="46.42578125" style="1" customWidth="1"/>
    <col min="5890" max="5890" width="7.42578125" style="1" customWidth="1"/>
    <col min="5891" max="5891" width="42.140625" style="1" customWidth="1"/>
    <col min="5892" max="5892" width="47.140625" style="1" customWidth="1"/>
    <col min="5893" max="5893" width="7.85546875" style="1" customWidth="1"/>
    <col min="5894" max="5894" width="12.7109375" style="1" customWidth="1"/>
    <col min="5895" max="5895" width="25.7109375" style="1" customWidth="1"/>
    <col min="5896" max="5898" width="12.7109375" style="1" customWidth="1"/>
    <col min="5899" max="5899" width="21.5703125" style="1" customWidth="1"/>
    <col min="5900" max="5900" width="6.7109375" style="1" customWidth="1"/>
    <col min="5901" max="5901" width="3.28515625" style="1" customWidth="1"/>
    <col min="5902" max="5903" width="15.7109375" style="1" customWidth="1"/>
    <col min="5904" max="5904" width="13.5703125" style="1" customWidth="1"/>
    <col min="5905" max="5905" width="11.7109375" style="1" customWidth="1"/>
    <col min="5906" max="5906" width="15.7109375" style="1" customWidth="1"/>
    <col min="5907" max="5907" width="13" style="1" customWidth="1"/>
    <col min="5908" max="5908" width="18.140625" style="1" customWidth="1"/>
    <col min="5909" max="5910" width="11.5703125" style="1" customWidth="1"/>
    <col min="5911" max="5911" width="12.5703125" style="1" customWidth="1"/>
    <col min="5912" max="5912" width="10.85546875" style="1" customWidth="1"/>
    <col min="5913" max="5913" width="8.42578125" style="1" customWidth="1"/>
    <col min="5914" max="5914" width="10.140625" style="1" customWidth="1"/>
    <col min="5915" max="5915" width="6.85546875" style="1" customWidth="1"/>
    <col min="5916" max="5916" width="8.7109375" style="1" customWidth="1"/>
    <col min="5917" max="5917" width="18.42578125" style="1" customWidth="1"/>
    <col min="5918" max="5919" width="8.7109375" style="1" customWidth="1"/>
    <col min="5920" max="5920" width="11.5703125" style="1" customWidth="1"/>
    <col min="5921" max="5923" width="8.7109375" style="1" customWidth="1"/>
    <col min="5924" max="5924" width="20.5703125" style="1" customWidth="1"/>
    <col min="5925" max="6144" width="10.140625" style="1"/>
    <col min="6145" max="6145" width="46.42578125" style="1" customWidth="1"/>
    <col min="6146" max="6146" width="7.42578125" style="1" customWidth="1"/>
    <col min="6147" max="6147" width="42.140625" style="1" customWidth="1"/>
    <col min="6148" max="6148" width="47.140625" style="1" customWidth="1"/>
    <col min="6149" max="6149" width="7.85546875" style="1" customWidth="1"/>
    <col min="6150" max="6150" width="12.7109375" style="1" customWidth="1"/>
    <col min="6151" max="6151" width="25.7109375" style="1" customWidth="1"/>
    <col min="6152" max="6154" width="12.7109375" style="1" customWidth="1"/>
    <col min="6155" max="6155" width="21.5703125" style="1" customWidth="1"/>
    <col min="6156" max="6156" width="6.7109375" style="1" customWidth="1"/>
    <col min="6157" max="6157" width="3.28515625" style="1" customWidth="1"/>
    <col min="6158" max="6159" width="15.7109375" style="1" customWidth="1"/>
    <col min="6160" max="6160" width="13.5703125" style="1" customWidth="1"/>
    <col min="6161" max="6161" width="11.7109375" style="1" customWidth="1"/>
    <col min="6162" max="6162" width="15.7109375" style="1" customWidth="1"/>
    <col min="6163" max="6163" width="13" style="1" customWidth="1"/>
    <col min="6164" max="6164" width="18.140625" style="1" customWidth="1"/>
    <col min="6165" max="6166" width="11.5703125" style="1" customWidth="1"/>
    <col min="6167" max="6167" width="12.5703125" style="1" customWidth="1"/>
    <col min="6168" max="6168" width="10.85546875" style="1" customWidth="1"/>
    <col min="6169" max="6169" width="8.42578125" style="1" customWidth="1"/>
    <col min="6170" max="6170" width="10.140625" style="1" customWidth="1"/>
    <col min="6171" max="6171" width="6.85546875" style="1" customWidth="1"/>
    <col min="6172" max="6172" width="8.7109375" style="1" customWidth="1"/>
    <col min="6173" max="6173" width="18.42578125" style="1" customWidth="1"/>
    <col min="6174" max="6175" width="8.7109375" style="1" customWidth="1"/>
    <col min="6176" max="6176" width="11.5703125" style="1" customWidth="1"/>
    <col min="6177" max="6179" width="8.7109375" style="1" customWidth="1"/>
    <col min="6180" max="6180" width="20.5703125" style="1" customWidth="1"/>
    <col min="6181" max="6400" width="10.140625" style="1"/>
    <col min="6401" max="6401" width="46.42578125" style="1" customWidth="1"/>
    <col min="6402" max="6402" width="7.42578125" style="1" customWidth="1"/>
    <col min="6403" max="6403" width="42.140625" style="1" customWidth="1"/>
    <col min="6404" max="6404" width="47.140625" style="1" customWidth="1"/>
    <col min="6405" max="6405" width="7.85546875" style="1" customWidth="1"/>
    <col min="6406" max="6406" width="12.7109375" style="1" customWidth="1"/>
    <col min="6407" max="6407" width="25.7109375" style="1" customWidth="1"/>
    <col min="6408" max="6410" width="12.7109375" style="1" customWidth="1"/>
    <col min="6411" max="6411" width="21.5703125" style="1" customWidth="1"/>
    <col min="6412" max="6412" width="6.7109375" style="1" customWidth="1"/>
    <col min="6413" max="6413" width="3.28515625" style="1" customWidth="1"/>
    <col min="6414" max="6415" width="15.7109375" style="1" customWidth="1"/>
    <col min="6416" max="6416" width="13.5703125" style="1" customWidth="1"/>
    <col min="6417" max="6417" width="11.7109375" style="1" customWidth="1"/>
    <col min="6418" max="6418" width="15.7109375" style="1" customWidth="1"/>
    <col min="6419" max="6419" width="13" style="1" customWidth="1"/>
    <col min="6420" max="6420" width="18.140625" style="1" customWidth="1"/>
    <col min="6421" max="6422" width="11.5703125" style="1" customWidth="1"/>
    <col min="6423" max="6423" width="12.5703125" style="1" customWidth="1"/>
    <col min="6424" max="6424" width="10.85546875" style="1" customWidth="1"/>
    <col min="6425" max="6425" width="8.42578125" style="1" customWidth="1"/>
    <col min="6426" max="6426" width="10.140625" style="1" customWidth="1"/>
    <col min="6427" max="6427" width="6.85546875" style="1" customWidth="1"/>
    <col min="6428" max="6428" width="8.7109375" style="1" customWidth="1"/>
    <col min="6429" max="6429" width="18.42578125" style="1" customWidth="1"/>
    <col min="6430" max="6431" width="8.7109375" style="1" customWidth="1"/>
    <col min="6432" max="6432" width="11.5703125" style="1" customWidth="1"/>
    <col min="6433" max="6435" width="8.7109375" style="1" customWidth="1"/>
    <col min="6436" max="6436" width="20.5703125" style="1" customWidth="1"/>
    <col min="6437" max="6656" width="10.140625" style="1"/>
    <col min="6657" max="6657" width="46.42578125" style="1" customWidth="1"/>
    <col min="6658" max="6658" width="7.42578125" style="1" customWidth="1"/>
    <col min="6659" max="6659" width="42.140625" style="1" customWidth="1"/>
    <col min="6660" max="6660" width="47.140625" style="1" customWidth="1"/>
    <col min="6661" max="6661" width="7.85546875" style="1" customWidth="1"/>
    <col min="6662" max="6662" width="12.7109375" style="1" customWidth="1"/>
    <col min="6663" max="6663" width="25.7109375" style="1" customWidth="1"/>
    <col min="6664" max="6666" width="12.7109375" style="1" customWidth="1"/>
    <col min="6667" max="6667" width="21.5703125" style="1" customWidth="1"/>
    <col min="6668" max="6668" width="6.7109375" style="1" customWidth="1"/>
    <col min="6669" max="6669" width="3.28515625" style="1" customWidth="1"/>
    <col min="6670" max="6671" width="15.7109375" style="1" customWidth="1"/>
    <col min="6672" max="6672" width="13.5703125" style="1" customWidth="1"/>
    <col min="6673" max="6673" width="11.7109375" style="1" customWidth="1"/>
    <col min="6674" max="6674" width="15.7109375" style="1" customWidth="1"/>
    <col min="6675" max="6675" width="13" style="1" customWidth="1"/>
    <col min="6676" max="6676" width="18.140625" style="1" customWidth="1"/>
    <col min="6677" max="6678" width="11.5703125" style="1" customWidth="1"/>
    <col min="6679" max="6679" width="12.5703125" style="1" customWidth="1"/>
    <col min="6680" max="6680" width="10.85546875" style="1" customWidth="1"/>
    <col min="6681" max="6681" width="8.42578125" style="1" customWidth="1"/>
    <col min="6682" max="6682" width="10.140625" style="1" customWidth="1"/>
    <col min="6683" max="6683" width="6.85546875" style="1" customWidth="1"/>
    <col min="6684" max="6684" width="8.7109375" style="1" customWidth="1"/>
    <col min="6685" max="6685" width="18.42578125" style="1" customWidth="1"/>
    <col min="6686" max="6687" width="8.7109375" style="1" customWidth="1"/>
    <col min="6688" max="6688" width="11.5703125" style="1" customWidth="1"/>
    <col min="6689" max="6691" width="8.7109375" style="1" customWidth="1"/>
    <col min="6692" max="6692" width="20.5703125" style="1" customWidth="1"/>
    <col min="6693" max="6912" width="10.140625" style="1"/>
    <col min="6913" max="6913" width="46.42578125" style="1" customWidth="1"/>
    <col min="6914" max="6914" width="7.42578125" style="1" customWidth="1"/>
    <col min="6915" max="6915" width="42.140625" style="1" customWidth="1"/>
    <col min="6916" max="6916" width="47.140625" style="1" customWidth="1"/>
    <col min="6917" max="6917" width="7.85546875" style="1" customWidth="1"/>
    <col min="6918" max="6918" width="12.7109375" style="1" customWidth="1"/>
    <col min="6919" max="6919" width="25.7109375" style="1" customWidth="1"/>
    <col min="6920" max="6922" width="12.7109375" style="1" customWidth="1"/>
    <col min="6923" max="6923" width="21.5703125" style="1" customWidth="1"/>
    <col min="6924" max="6924" width="6.7109375" style="1" customWidth="1"/>
    <col min="6925" max="6925" width="3.28515625" style="1" customWidth="1"/>
    <col min="6926" max="6927" width="15.7109375" style="1" customWidth="1"/>
    <col min="6928" max="6928" width="13.5703125" style="1" customWidth="1"/>
    <col min="6929" max="6929" width="11.7109375" style="1" customWidth="1"/>
    <col min="6930" max="6930" width="15.7109375" style="1" customWidth="1"/>
    <col min="6931" max="6931" width="13" style="1" customWidth="1"/>
    <col min="6932" max="6932" width="18.140625" style="1" customWidth="1"/>
    <col min="6933" max="6934" width="11.5703125" style="1" customWidth="1"/>
    <col min="6935" max="6935" width="12.5703125" style="1" customWidth="1"/>
    <col min="6936" max="6936" width="10.85546875" style="1" customWidth="1"/>
    <col min="6937" max="6937" width="8.42578125" style="1" customWidth="1"/>
    <col min="6938" max="6938" width="10.140625" style="1" customWidth="1"/>
    <col min="6939" max="6939" width="6.85546875" style="1" customWidth="1"/>
    <col min="6940" max="6940" width="8.7109375" style="1" customWidth="1"/>
    <col min="6941" max="6941" width="18.42578125" style="1" customWidth="1"/>
    <col min="6942" max="6943" width="8.7109375" style="1" customWidth="1"/>
    <col min="6944" max="6944" width="11.5703125" style="1" customWidth="1"/>
    <col min="6945" max="6947" width="8.7109375" style="1" customWidth="1"/>
    <col min="6948" max="6948" width="20.5703125" style="1" customWidth="1"/>
    <col min="6949" max="7168" width="10.140625" style="1"/>
    <col min="7169" max="7169" width="46.42578125" style="1" customWidth="1"/>
    <col min="7170" max="7170" width="7.42578125" style="1" customWidth="1"/>
    <col min="7171" max="7171" width="42.140625" style="1" customWidth="1"/>
    <col min="7172" max="7172" width="47.140625" style="1" customWidth="1"/>
    <col min="7173" max="7173" width="7.85546875" style="1" customWidth="1"/>
    <col min="7174" max="7174" width="12.7109375" style="1" customWidth="1"/>
    <col min="7175" max="7175" width="25.7109375" style="1" customWidth="1"/>
    <col min="7176" max="7178" width="12.7109375" style="1" customWidth="1"/>
    <col min="7179" max="7179" width="21.5703125" style="1" customWidth="1"/>
    <col min="7180" max="7180" width="6.7109375" style="1" customWidth="1"/>
    <col min="7181" max="7181" width="3.28515625" style="1" customWidth="1"/>
    <col min="7182" max="7183" width="15.7109375" style="1" customWidth="1"/>
    <col min="7184" max="7184" width="13.5703125" style="1" customWidth="1"/>
    <col min="7185" max="7185" width="11.7109375" style="1" customWidth="1"/>
    <col min="7186" max="7186" width="15.7109375" style="1" customWidth="1"/>
    <col min="7187" max="7187" width="13" style="1" customWidth="1"/>
    <col min="7188" max="7188" width="18.140625" style="1" customWidth="1"/>
    <col min="7189" max="7190" width="11.5703125" style="1" customWidth="1"/>
    <col min="7191" max="7191" width="12.5703125" style="1" customWidth="1"/>
    <col min="7192" max="7192" width="10.85546875" style="1" customWidth="1"/>
    <col min="7193" max="7193" width="8.42578125" style="1" customWidth="1"/>
    <col min="7194" max="7194" width="10.140625" style="1" customWidth="1"/>
    <col min="7195" max="7195" width="6.85546875" style="1" customWidth="1"/>
    <col min="7196" max="7196" width="8.7109375" style="1" customWidth="1"/>
    <col min="7197" max="7197" width="18.42578125" style="1" customWidth="1"/>
    <col min="7198" max="7199" width="8.7109375" style="1" customWidth="1"/>
    <col min="7200" max="7200" width="11.5703125" style="1" customWidth="1"/>
    <col min="7201" max="7203" width="8.7109375" style="1" customWidth="1"/>
    <col min="7204" max="7204" width="20.5703125" style="1" customWidth="1"/>
    <col min="7205" max="7424" width="10.140625" style="1"/>
    <col min="7425" max="7425" width="46.42578125" style="1" customWidth="1"/>
    <col min="7426" max="7426" width="7.42578125" style="1" customWidth="1"/>
    <col min="7427" max="7427" width="42.140625" style="1" customWidth="1"/>
    <col min="7428" max="7428" width="47.140625" style="1" customWidth="1"/>
    <col min="7429" max="7429" width="7.85546875" style="1" customWidth="1"/>
    <col min="7430" max="7430" width="12.7109375" style="1" customWidth="1"/>
    <col min="7431" max="7431" width="25.7109375" style="1" customWidth="1"/>
    <col min="7432" max="7434" width="12.7109375" style="1" customWidth="1"/>
    <col min="7435" max="7435" width="21.5703125" style="1" customWidth="1"/>
    <col min="7436" max="7436" width="6.7109375" style="1" customWidth="1"/>
    <col min="7437" max="7437" width="3.28515625" style="1" customWidth="1"/>
    <col min="7438" max="7439" width="15.7109375" style="1" customWidth="1"/>
    <col min="7440" max="7440" width="13.5703125" style="1" customWidth="1"/>
    <col min="7441" max="7441" width="11.7109375" style="1" customWidth="1"/>
    <col min="7442" max="7442" width="15.7109375" style="1" customWidth="1"/>
    <col min="7443" max="7443" width="13" style="1" customWidth="1"/>
    <col min="7444" max="7444" width="18.140625" style="1" customWidth="1"/>
    <col min="7445" max="7446" width="11.5703125" style="1" customWidth="1"/>
    <col min="7447" max="7447" width="12.5703125" style="1" customWidth="1"/>
    <col min="7448" max="7448" width="10.85546875" style="1" customWidth="1"/>
    <col min="7449" max="7449" width="8.42578125" style="1" customWidth="1"/>
    <col min="7450" max="7450" width="10.140625" style="1" customWidth="1"/>
    <col min="7451" max="7451" width="6.85546875" style="1" customWidth="1"/>
    <col min="7452" max="7452" width="8.7109375" style="1" customWidth="1"/>
    <col min="7453" max="7453" width="18.42578125" style="1" customWidth="1"/>
    <col min="7454" max="7455" width="8.7109375" style="1" customWidth="1"/>
    <col min="7456" max="7456" width="11.5703125" style="1" customWidth="1"/>
    <col min="7457" max="7459" width="8.7109375" style="1" customWidth="1"/>
    <col min="7460" max="7460" width="20.5703125" style="1" customWidth="1"/>
    <col min="7461" max="7680" width="10.140625" style="1"/>
    <col min="7681" max="7681" width="46.42578125" style="1" customWidth="1"/>
    <col min="7682" max="7682" width="7.42578125" style="1" customWidth="1"/>
    <col min="7683" max="7683" width="42.140625" style="1" customWidth="1"/>
    <col min="7684" max="7684" width="47.140625" style="1" customWidth="1"/>
    <col min="7685" max="7685" width="7.85546875" style="1" customWidth="1"/>
    <col min="7686" max="7686" width="12.7109375" style="1" customWidth="1"/>
    <col min="7687" max="7687" width="25.7109375" style="1" customWidth="1"/>
    <col min="7688" max="7690" width="12.7109375" style="1" customWidth="1"/>
    <col min="7691" max="7691" width="21.5703125" style="1" customWidth="1"/>
    <col min="7692" max="7692" width="6.7109375" style="1" customWidth="1"/>
    <col min="7693" max="7693" width="3.28515625" style="1" customWidth="1"/>
    <col min="7694" max="7695" width="15.7109375" style="1" customWidth="1"/>
    <col min="7696" max="7696" width="13.5703125" style="1" customWidth="1"/>
    <col min="7697" max="7697" width="11.7109375" style="1" customWidth="1"/>
    <col min="7698" max="7698" width="15.7109375" style="1" customWidth="1"/>
    <col min="7699" max="7699" width="13" style="1" customWidth="1"/>
    <col min="7700" max="7700" width="18.140625" style="1" customWidth="1"/>
    <col min="7701" max="7702" width="11.5703125" style="1" customWidth="1"/>
    <col min="7703" max="7703" width="12.5703125" style="1" customWidth="1"/>
    <col min="7704" max="7704" width="10.85546875" style="1" customWidth="1"/>
    <col min="7705" max="7705" width="8.42578125" style="1" customWidth="1"/>
    <col min="7706" max="7706" width="10.140625" style="1" customWidth="1"/>
    <col min="7707" max="7707" width="6.85546875" style="1" customWidth="1"/>
    <col min="7708" max="7708" width="8.7109375" style="1" customWidth="1"/>
    <col min="7709" max="7709" width="18.42578125" style="1" customWidth="1"/>
    <col min="7710" max="7711" width="8.7109375" style="1" customWidth="1"/>
    <col min="7712" max="7712" width="11.5703125" style="1" customWidth="1"/>
    <col min="7713" max="7715" width="8.7109375" style="1" customWidth="1"/>
    <col min="7716" max="7716" width="20.5703125" style="1" customWidth="1"/>
    <col min="7717" max="7936" width="10.140625" style="1"/>
    <col min="7937" max="7937" width="46.42578125" style="1" customWidth="1"/>
    <col min="7938" max="7938" width="7.42578125" style="1" customWidth="1"/>
    <col min="7939" max="7939" width="42.140625" style="1" customWidth="1"/>
    <col min="7940" max="7940" width="47.140625" style="1" customWidth="1"/>
    <col min="7941" max="7941" width="7.85546875" style="1" customWidth="1"/>
    <col min="7942" max="7942" width="12.7109375" style="1" customWidth="1"/>
    <col min="7943" max="7943" width="25.7109375" style="1" customWidth="1"/>
    <col min="7944" max="7946" width="12.7109375" style="1" customWidth="1"/>
    <col min="7947" max="7947" width="21.5703125" style="1" customWidth="1"/>
    <col min="7948" max="7948" width="6.7109375" style="1" customWidth="1"/>
    <col min="7949" max="7949" width="3.28515625" style="1" customWidth="1"/>
    <col min="7950" max="7951" width="15.7109375" style="1" customWidth="1"/>
    <col min="7952" max="7952" width="13.5703125" style="1" customWidth="1"/>
    <col min="7953" max="7953" width="11.7109375" style="1" customWidth="1"/>
    <col min="7954" max="7954" width="15.7109375" style="1" customWidth="1"/>
    <col min="7955" max="7955" width="13" style="1" customWidth="1"/>
    <col min="7956" max="7956" width="18.140625" style="1" customWidth="1"/>
    <col min="7957" max="7958" width="11.5703125" style="1" customWidth="1"/>
    <col min="7959" max="7959" width="12.5703125" style="1" customWidth="1"/>
    <col min="7960" max="7960" width="10.85546875" style="1" customWidth="1"/>
    <col min="7961" max="7961" width="8.42578125" style="1" customWidth="1"/>
    <col min="7962" max="7962" width="10.140625" style="1" customWidth="1"/>
    <col min="7963" max="7963" width="6.85546875" style="1" customWidth="1"/>
    <col min="7964" max="7964" width="8.7109375" style="1" customWidth="1"/>
    <col min="7965" max="7965" width="18.42578125" style="1" customWidth="1"/>
    <col min="7966" max="7967" width="8.7109375" style="1" customWidth="1"/>
    <col min="7968" max="7968" width="11.5703125" style="1" customWidth="1"/>
    <col min="7969" max="7971" width="8.7109375" style="1" customWidth="1"/>
    <col min="7972" max="7972" width="20.5703125" style="1" customWidth="1"/>
    <col min="7973" max="8192" width="10.140625" style="1"/>
    <col min="8193" max="8193" width="46.42578125" style="1" customWidth="1"/>
    <col min="8194" max="8194" width="7.42578125" style="1" customWidth="1"/>
    <col min="8195" max="8195" width="42.140625" style="1" customWidth="1"/>
    <col min="8196" max="8196" width="47.140625" style="1" customWidth="1"/>
    <col min="8197" max="8197" width="7.85546875" style="1" customWidth="1"/>
    <col min="8198" max="8198" width="12.7109375" style="1" customWidth="1"/>
    <col min="8199" max="8199" width="25.7109375" style="1" customWidth="1"/>
    <col min="8200" max="8202" width="12.7109375" style="1" customWidth="1"/>
    <col min="8203" max="8203" width="21.5703125" style="1" customWidth="1"/>
    <col min="8204" max="8204" width="6.7109375" style="1" customWidth="1"/>
    <col min="8205" max="8205" width="3.28515625" style="1" customWidth="1"/>
    <col min="8206" max="8207" width="15.7109375" style="1" customWidth="1"/>
    <col min="8208" max="8208" width="13.5703125" style="1" customWidth="1"/>
    <col min="8209" max="8209" width="11.7109375" style="1" customWidth="1"/>
    <col min="8210" max="8210" width="15.7109375" style="1" customWidth="1"/>
    <col min="8211" max="8211" width="13" style="1" customWidth="1"/>
    <col min="8212" max="8212" width="18.140625" style="1" customWidth="1"/>
    <col min="8213" max="8214" width="11.5703125" style="1" customWidth="1"/>
    <col min="8215" max="8215" width="12.5703125" style="1" customWidth="1"/>
    <col min="8216" max="8216" width="10.85546875" style="1" customWidth="1"/>
    <col min="8217" max="8217" width="8.42578125" style="1" customWidth="1"/>
    <col min="8218" max="8218" width="10.140625" style="1" customWidth="1"/>
    <col min="8219" max="8219" width="6.85546875" style="1" customWidth="1"/>
    <col min="8220" max="8220" width="8.7109375" style="1" customWidth="1"/>
    <col min="8221" max="8221" width="18.42578125" style="1" customWidth="1"/>
    <col min="8222" max="8223" width="8.7109375" style="1" customWidth="1"/>
    <col min="8224" max="8224" width="11.5703125" style="1" customWidth="1"/>
    <col min="8225" max="8227" width="8.7109375" style="1" customWidth="1"/>
    <col min="8228" max="8228" width="20.5703125" style="1" customWidth="1"/>
    <col min="8229" max="8448" width="10.140625" style="1"/>
    <col min="8449" max="8449" width="46.42578125" style="1" customWidth="1"/>
    <col min="8450" max="8450" width="7.42578125" style="1" customWidth="1"/>
    <col min="8451" max="8451" width="42.140625" style="1" customWidth="1"/>
    <col min="8452" max="8452" width="47.140625" style="1" customWidth="1"/>
    <col min="8453" max="8453" width="7.85546875" style="1" customWidth="1"/>
    <col min="8454" max="8454" width="12.7109375" style="1" customWidth="1"/>
    <col min="8455" max="8455" width="25.7109375" style="1" customWidth="1"/>
    <col min="8456" max="8458" width="12.7109375" style="1" customWidth="1"/>
    <col min="8459" max="8459" width="21.5703125" style="1" customWidth="1"/>
    <col min="8460" max="8460" width="6.7109375" style="1" customWidth="1"/>
    <col min="8461" max="8461" width="3.28515625" style="1" customWidth="1"/>
    <col min="8462" max="8463" width="15.7109375" style="1" customWidth="1"/>
    <col min="8464" max="8464" width="13.5703125" style="1" customWidth="1"/>
    <col min="8465" max="8465" width="11.7109375" style="1" customWidth="1"/>
    <col min="8466" max="8466" width="15.7109375" style="1" customWidth="1"/>
    <col min="8467" max="8467" width="13" style="1" customWidth="1"/>
    <col min="8468" max="8468" width="18.140625" style="1" customWidth="1"/>
    <col min="8469" max="8470" width="11.5703125" style="1" customWidth="1"/>
    <col min="8471" max="8471" width="12.5703125" style="1" customWidth="1"/>
    <col min="8472" max="8472" width="10.85546875" style="1" customWidth="1"/>
    <col min="8473" max="8473" width="8.42578125" style="1" customWidth="1"/>
    <col min="8474" max="8474" width="10.140625" style="1" customWidth="1"/>
    <col min="8475" max="8475" width="6.85546875" style="1" customWidth="1"/>
    <col min="8476" max="8476" width="8.7109375" style="1" customWidth="1"/>
    <col min="8477" max="8477" width="18.42578125" style="1" customWidth="1"/>
    <col min="8478" max="8479" width="8.7109375" style="1" customWidth="1"/>
    <col min="8480" max="8480" width="11.5703125" style="1" customWidth="1"/>
    <col min="8481" max="8483" width="8.7109375" style="1" customWidth="1"/>
    <col min="8484" max="8484" width="20.5703125" style="1" customWidth="1"/>
    <col min="8485" max="8704" width="10.140625" style="1"/>
    <col min="8705" max="8705" width="46.42578125" style="1" customWidth="1"/>
    <col min="8706" max="8706" width="7.42578125" style="1" customWidth="1"/>
    <col min="8707" max="8707" width="42.140625" style="1" customWidth="1"/>
    <col min="8708" max="8708" width="47.140625" style="1" customWidth="1"/>
    <col min="8709" max="8709" width="7.85546875" style="1" customWidth="1"/>
    <col min="8710" max="8710" width="12.7109375" style="1" customWidth="1"/>
    <col min="8711" max="8711" width="25.7109375" style="1" customWidth="1"/>
    <col min="8712" max="8714" width="12.7109375" style="1" customWidth="1"/>
    <col min="8715" max="8715" width="21.5703125" style="1" customWidth="1"/>
    <col min="8716" max="8716" width="6.7109375" style="1" customWidth="1"/>
    <col min="8717" max="8717" width="3.28515625" style="1" customWidth="1"/>
    <col min="8718" max="8719" width="15.7109375" style="1" customWidth="1"/>
    <col min="8720" max="8720" width="13.5703125" style="1" customWidth="1"/>
    <col min="8721" max="8721" width="11.7109375" style="1" customWidth="1"/>
    <col min="8722" max="8722" width="15.7109375" style="1" customWidth="1"/>
    <col min="8723" max="8723" width="13" style="1" customWidth="1"/>
    <col min="8724" max="8724" width="18.140625" style="1" customWidth="1"/>
    <col min="8725" max="8726" width="11.5703125" style="1" customWidth="1"/>
    <col min="8727" max="8727" width="12.5703125" style="1" customWidth="1"/>
    <col min="8728" max="8728" width="10.85546875" style="1" customWidth="1"/>
    <col min="8729" max="8729" width="8.42578125" style="1" customWidth="1"/>
    <col min="8730" max="8730" width="10.140625" style="1" customWidth="1"/>
    <col min="8731" max="8731" width="6.85546875" style="1" customWidth="1"/>
    <col min="8732" max="8732" width="8.7109375" style="1" customWidth="1"/>
    <col min="8733" max="8733" width="18.42578125" style="1" customWidth="1"/>
    <col min="8734" max="8735" width="8.7109375" style="1" customWidth="1"/>
    <col min="8736" max="8736" width="11.5703125" style="1" customWidth="1"/>
    <col min="8737" max="8739" width="8.7109375" style="1" customWidth="1"/>
    <col min="8740" max="8740" width="20.5703125" style="1" customWidth="1"/>
    <col min="8741" max="8960" width="10.140625" style="1"/>
    <col min="8961" max="8961" width="46.42578125" style="1" customWidth="1"/>
    <col min="8962" max="8962" width="7.42578125" style="1" customWidth="1"/>
    <col min="8963" max="8963" width="42.140625" style="1" customWidth="1"/>
    <col min="8964" max="8964" width="47.140625" style="1" customWidth="1"/>
    <col min="8965" max="8965" width="7.85546875" style="1" customWidth="1"/>
    <col min="8966" max="8966" width="12.7109375" style="1" customWidth="1"/>
    <col min="8967" max="8967" width="25.7109375" style="1" customWidth="1"/>
    <col min="8968" max="8970" width="12.7109375" style="1" customWidth="1"/>
    <col min="8971" max="8971" width="21.5703125" style="1" customWidth="1"/>
    <col min="8972" max="8972" width="6.7109375" style="1" customWidth="1"/>
    <col min="8973" max="8973" width="3.28515625" style="1" customWidth="1"/>
    <col min="8974" max="8975" width="15.7109375" style="1" customWidth="1"/>
    <col min="8976" max="8976" width="13.5703125" style="1" customWidth="1"/>
    <col min="8977" max="8977" width="11.7109375" style="1" customWidth="1"/>
    <col min="8978" max="8978" width="15.7109375" style="1" customWidth="1"/>
    <col min="8979" max="8979" width="13" style="1" customWidth="1"/>
    <col min="8980" max="8980" width="18.140625" style="1" customWidth="1"/>
    <col min="8981" max="8982" width="11.5703125" style="1" customWidth="1"/>
    <col min="8983" max="8983" width="12.5703125" style="1" customWidth="1"/>
    <col min="8984" max="8984" width="10.85546875" style="1" customWidth="1"/>
    <col min="8985" max="8985" width="8.42578125" style="1" customWidth="1"/>
    <col min="8986" max="8986" width="10.140625" style="1" customWidth="1"/>
    <col min="8987" max="8987" width="6.85546875" style="1" customWidth="1"/>
    <col min="8988" max="8988" width="8.7109375" style="1" customWidth="1"/>
    <col min="8989" max="8989" width="18.42578125" style="1" customWidth="1"/>
    <col min="8990" max="8991" width="8.7109375" style="1" customWidth="1"/>
    <col min="8992" max="8992" width="11.5703125" style="1" customWidth="1"/>
    <col min="8993" max="8995" width="8.7109375" style="1" customWidth="1"/>
    <col min="8996" max="8996" width="20.5703125" style="1" customWidth="1"/>
    <col min="8997" max="9216" width="10.140625" style="1"/>
    <col min="9217" max="9217" width="46.42578125" style="1" customWidth="1"/>
    <col min="9218" max="9218" width="7.42578125" style="1" customWidth="1"/>
    <col min="9219" max="9219" width="42.140625" style="1" customWidth="1"/>
    <col min="9220" max="9220" width="47.140625" style="1" customWidth="1"/>
    <col min="9221" max="9221" width="7.85546875" style="1" customWidth="1"/>
    <col min="9222" max="9222" width="12.7109375" style="1" customWidth="1"/>
    <col min="9223" max="9223" width="25.7109375" style="1" customWidth="1"/>
    <col min="9224" max="9226" width="12.7109375" style="1" customWidth="1"/>
    <col min="9227" max="9227" width="21.5703125" style="1" customWidth="1"/>
    <col min="9228" max="9228" width="6.7109375" style="1" customWidth="1"/>
    <col min="9229" max="9229" width="3.28515625" style="1" customWidth="1"/>
    <col min="9230" max="9231" width="15.7109375" style="1" customWidth="1"/>
    <col min="9232" max="9232" width="13.5703125" style="1" customWidth="1"/>
    <col min="9233" max="9233" width="11.7109375" style="1" customWidth="1"/>
    <col min="9234" max="9234" width="15.7109375" style="1" customWidth="1"/>
    <col min="9235" max="9235" width="13" style="1" customWidth="1"/>
    <col min="9236" max="9236" width="18.140625" style="1" customWidth="1"/>
    <col min="9237" max="9238" width="11.5703125" style="1" customWidth="1"/>
    <col min="9239" max="9239" width="12.5703125" style="1" customWidth="1"/>
    <col min="9240" max="9240" width="10.85546875" style="1" customWidth="1"/>
    <col min="9241" max="9241" width="8.42578125" style="1" customWidth="1"/>
    <col min="9242" max="9242" width="10.140625" style="1" customWidth="1"/>
    <col min="9243" max="9243" width="6.85546875" style="1" customWidth="1"/>
    <col min="9244" max="9244" width="8.7109375" style="1" customWidth="1"/>
    <col min="9245" max="9245" width="18.42578125" style="1" customWidth="1"/>
    <col min="9246" max="9247" width="8.7109375" style="1" customWidth="1"/>
    <col min="9248" max="9248" width="11.5703125" style="1" customWidth="1"/>
    <col min="9249" max="9251" width="8.7109375" style="1" customWidth="1"/>
    <col min="9252" max="9252" width="20.5703125" style="1" customWidth="1"/>
    <col min="9253" max="9472" width="10.140625" style="1"/>
    <col min="9473" max="9473" width="46.42578125" style="1" customWidth="1"/>
    <col min="9474" max="9474" width="7.42578125" style="1" customWidth="1"/>
    <col min="9475" max="9475" width="42.140625" style="1" customWidth="1"/>
    <col min="9476" max="9476" width="47.140625" style="1" customWidth="1"/>
    <col min="9477" max="9477" width="7.85546875" style="1" customWidth="1"/>
    <col min="9478" max="9478" width="12.7109375" style="1" customWidth="1"/>
    <col min="9479" max="9479" width="25.7109375" style="1" customWidth="1"/>
    <col min="9480" max="9482" width="12.7109375" style="1" customWidth="1"/>
    <col min="9483" max="9483" width="21.5703125" style="1" customWidth="1"/>
    <col min="9484" max="9484" width="6.7109375" style="1" customWidth="1"/>
    <col min="9485" max="9485" width="3.28515625" style="1" customWidth="1"/>
    <col min="9486" max="9487" width="15.7109375" style="1" customWidth="1"/>
    <col min="9488" max="9488" width="13.5703125" style="1" customWidth="1"/>
    <col min="9489" max="9489" width="11.7109375" style="1" customWidth="1"/>
    <col min="9490" max="9490" width="15.7109375" style="1" customWidth="1"/>
    <col min="9491" max="9491" width="13" style="1" customWidth="1"/>
    <col min="9492" max="9492" width="18.140625" style="1" customWidth="1"/>
    <col min="9493" max="9494" width="11.5703125" style="1" customWidth="1"/>
    <col min="9495" max="9495" width="12.5703125" style="1" customWidth="1"/>
    <col min="9496" max="9496" width="10.85546875" style="1" customWidth="1"/>
    <col min="9497" max="9497" width="8.42578125" style="1" customWidth="1"/>
    <col min="9498" max="9498" width="10.140625" style="1" customWidth="1"/>
    <col min="9499" max="9499" width="6.85546875" style="1" customWidth="1"/>
    <col min="9500" max="9500" width="8.7109375" style="1" customWidth="1"/>
    <col min="9501" max="9501" width="18.42578125" style="1" customWidth="1"/>
    <col min="9502" max="9503" width="8.7109375" style="1" customWidth="1"/>
    <col min="9504" max="9504" width="11.5703125" style="1" customWidth="1"/>
    <col min="9505" max="9507" width="8.7109375" style="1" customWidth="1"/>
    <col min="9508" max="9508" width="20.5703125" style="1" customWidth="1"/>
    <col min="9509" max="9728" width="10.140625" style="1"/>
    <col min="9729" max="9729" width="46.42578125" style="1" customWidth="1"/>
    <col min="9730" max="9730" width="7.42578125" style="1" customWidth="1"/>
    <col min="9731" max="9731" width="42.140625" style="1" customWidth="1"/>
    <col min="9732" max="9732" width="47.140625" style="1" customWidth="1"/>
    <col min="9733" max="9733" width="7.85546875" style="1" customWidth="1"/>
    <col min="9734" max="9734" width="12.7109375" style="1" customWidth="1"/>
    <col min="9735" max="9735" width="25.7109375" style="1" customWidth="1"/>
    <col min="9736" max="9738" width="12.7109375" style="1" customWidth="1"/>
    <col min="9739" max="9739" width="21.5703125" style="1" customWidth="1"/>
    <col min="9740" max="9740" width="6.7109375" style="1" customWidth="1"/>
    <col min="9741" max="9741" width="3.28515625" style="1" customWidth="1"/>
    <col min="9742" max="9743" width="15.7109375" style="1" customWidth="1"/>
    <col min="9744" max="9744" width="13.5703125" style="1" customWidth="1"/>
    <col min="9745" max="9745" width="11.7109375" style="1" customWidth="1"/>
    <col min="9746" max="9746" width="15.7109375" style="1" customWidth="1"/>
    <col min="9747" max="9747" width="13" style="1" customWidth="1"/>
    <col min="9748" max="9748" width="18.140625" style="1" customWidth="1"/>
    <col min="9749" max="9750" width="11.5703125" style="1" customWidth="1"/>
    <col min="9751" max="9751" width="12.5703125" style="1" customWidth="1"/>
    <col min="9752" max="9752" width="10.85546875" style="1" customWidth="1"/>
    <col min="9753" max="9753" width="8.42578125" style="1" customWidth="1"/>
    <col min="9754" max="9754" width="10.140625" style="1" customWidth="1"/>
    <col min="9755" max="9755" width="6.85546875" style="1" customWidth="1"/>
    <col min="9756" max="9756" width="8.7109375" style="1" customWidth="1"/>
    <col min="9757" max="9757" width="18.42578125" style="1" customWidth="1"/>
    <col min="9758" max="9759" width="8.7109375" style="1" customWidth="1"/>
    <col min="9760" max="9760" width="11.5703125" style="1" customWidth="1"/>
    <col min="9761" max="9763" width="8.7109375" style="1" customWidth="1"/>
    <col min="9764" max="9764" width="20.5703125" style="1" customWidth="1"/>
    <col min="9765" max="9984" width="10.140625" style="1"/>
    <col min="9985" max="9985" width="46.42578125" style="1" customWidth="1"/>
    <col min="9986" max="9986" width="7.42578125" style="1" customWidth="1"/>
    <col min="9987" max="9987" width="42.140625" style="1" customWidth="1"/>
    <col min="9988" max="9988" width="47.140625" style="1" customWidth="1"/>
    <col min="9989" max="9989" width="7.85546875" style="1" customWidth="1"/>
    <col min="9990" max="9990" width="12.7109375" style="1" customWidth="1"/>
    <col min="9991" max="9991" width="25.7109375" style="1" customWidth="1"/>
    <col min="9992" max="9994" width="12.7109375" style="1" customWidth="1"/>
    <col min="9995" max="9995" width="21.5703125" style="1" customWidth="1"/>
    <col min="9996" max="9996" width="6.7109375" style="1" customWidth="1"/>
    <col min="9997" max="9997" width="3.28515625" style="1" customWidth="1"/>
    <col min="9998" max="9999" width="15.7109375" style="1" customWidth="1"/>
    <col min="10000" max="10000" width="13.5703125" style="1" customWidth="1"/>
    <col min="10001" max="10001" width="11.7109375" style="1" customWidth="1"/>
    <col min="10002" max="10002" width="15.7109375" style="1" customWidth="1"/>
    <col min="10003" max="10003" width="13" style="1" customWidth="1"/>
    <col min="10004" max="10004" width="18.140625" style="1" customWidth="1"/>
    <col min="10005" max="10006" width="11.5703125" style="1" customWidth="1"/>
    <col min="10007" max="10007" width="12.5703125" style="1" customWidth="1"/>
    <col min="10008" max="10008" width="10.85546875" style="1" customWidth="1"/>
    <col min="10009" max="10009" width="8.42578125" style="1" customWidth="1"/>
    <col min="10010" max="10010" width="10.140625" style="1" customWidth="1"/>
    <col min="10011" max="10011" width="6.85546875" style="1" customWidth="1"/>
    <col min="10012" max="10012" width="8.7109375" style="1" customWidth="1"/>
    <col min="10013" max="10013" width="18.42578125" style="1" customWidth="1"/>
    <col min="10014" max="10015" width="8.7109375" style="1" customWidth="1"/>
    <col min="10016" max="10016" width="11.5703125" style="1" customWidth="1"/>
    <col min="10017" max="10019" width="8.7109375" style="1" customWidth="1"/>
    <col min="10020" max="10020" width="20.5703125" style="1" customWidth="1"/>
    <col min="10021" max="10240" width="10.140625" style="1"/>
    <col min="10241" max="10241" width="46.42578125" style="1" customWidth="1"/>
    <col min="10242" max="10242" width="7.42578125" style="1" customWidth="1"/>
    <col min="10243" max="10243" width="42.140625" style="1" customWidth="1"/>
    <col min="10244" max="10244" width="47.140625" style="1" customWidth="1"/>
    <col min="10245" max="10245" width="7.85546875" style="1" customWidth="1"/>
    <col min="10246" max="10246" width="12.7109375" style="1" customWidth="1"/>
    <col min="10247" max="10247" width="25.7109375" style="1" customWidth="1"/>
    <col min="10248" max="10250" width="12.7109375" style="1" customWidth="1"/>
    <col min="10251" max="10251" width="21.5703125" style="1" customWidth="1"/>
    <col min="10252" max="10252" width="6.7109375" style="1" customWidth="1"/>
    <col min="10253" max="10253" width="3.28515625" style="1" customWidth="1"/>
    <col min="10254" max="10255" width="15.7109375" style="1" customWidth="1"/>
    <col min="10256" max="10256" width="13.5703125" style="1" customWidth="1"/>
    <col min="10257" max="10257" width="11.7109375" style="1" customWidth="1"/>
    <col min="10258" max="10258" width="15.7109375" style="1" customWidth="1"/>
    <col min="10259" max="10259" width="13" style="1" customWidth="1"/>
    <col min="10260" max="10260" width="18.140625" style="1" customWidth="1"/>
    <col min="10261" max="10262" width="11.5703125" style="1" customWidth="1"/>
    <col min="10263" max="10263" width="12.5703125" style="1" customWidth="1"/>
    <col min="10264" max="10264" width="10.85546875" style="1" customWidth="1"/>
    <col min="10265" max="10265" width="8.42578125" style="1" customWidth="1"/>
    <col min="10266" max="10266" width="10.140625" style="1" customWidth="1"/>
    <col min="10267" max="10267" width="6.85546875" style="1" customWidth="1"/>
    <col min="10268" max="10268" width="8.7109375" style="1" customWidth="1"/>
    <col min="10269" max="10269" width="18.42578125" style="1" customWidth="1"/>
    <col min="10270" max="10271" width="8.7109375" style="1" customWidth="1"/>
    <col min="10272" max="10272" width="11.5703125" style="1" customWidth="1"/>
    <col min="10273" max="10275" width="8.7109375" style="1" customWidth="1"/>
    <col min="10276" max="10276" width="20.5703125" style="1" customWidth="1"/>
    <col min="10277" max="10496" width="10.140625" style="1"/>
    <col min="10497" max="10497" width="46.42578125" style="1" customWidth="1"/>
    <col min="10498" max="10498" width="7.42578125" style="1" customWidth="1"/>
    <col min="10499" max="10499" width="42.140625" style="1" customWidth="1"/>
    <col min="10500" max="10500" width="47.140625" style="1" customWidth="1"/>
    <col min="10501" max="10501" width="7.85546875" style="1" customWidth="1"/>
    <col min="10502" max="10502" width="12.7109375" style="1" customWidth="1"/>
    <col min="10503" max="10503" width="25.7109375" style="1" customWidth="1"/>
    <col min="10504" max="10506" width="12.7109375" style="1" customWidth="1"/>
    <col min="10507" max="10507" width="21.5703125" style="1" customWidth="1"/>
    <col min="10508" max="10508" width="6.7109375" style="1" customWidth="1"/>
    <col min="10509" max="10509" width="3.28515625" style="1" customWidth="1"/>
    <col min="10510" max="10511" width="15.7109375" style="1" customWidth="1"/>
    <col min="10512" max="10512" width="13.5703125" style="1" customWidth="1"/>
    <col min="10513" max="10513" width="11.7109375" style="1" customWidth="1"/>
    <col min="10514" max="10514" width="15.7109375" style="1" customWidth="1"/>
    <col min="10515" max="10515" width="13" style="1" customWidth="1"/>
    <col min="10516" max="10516" width="18.140625" style="1" customWidth="1"/>
    <col min="10517" max="10518" width="11.5703125" style="1" customWidth="1"/>
    <col min="10519" max="10519" width="12.5703125" style="1" customWidth="1"/>
    <col min="10520" max="10520" width="10.85546875" style="1" customWidth="1"/>
    <col min="10521" max="10521" width="8.42578125" style="1" customWidth="1"/>
    <col min="10522" max="10522" width="10.140625" style="1" customWidth="1"/>
    <col min="10523" max="10523" width="6.85546875" style="1" customWidth="1"/>
    <col min="10524" max="10524" width="8.7109375" style="1" customWidth="1"/>
    <col min="10525" max="10525" width="18.42578125" style="1" customWidth="1"/>
    <col min="10526" max="10527" width="8.7109375" style="1" customWidth="1"/>
    <col min="10528" max="10528" width="11.5703125" style="1" customWidth="1"/>
    <col min="10529" max="10531" width="8.7109375" style="1" customWidth="1"/>
    <col min="10532" max="10532" width="20.5703125" style="1" customWidth="1"/>
    <col min="10533" max="10752" width="10.140625" style="1"/>
    <col min="10753" max="10753" width="46.42578125" style="1" customWidth="1"/>
    <col min="10754" max="10754" width="7.42578125" style="1" customWidth="1"/>
    <col min="10755" max="10755" width="42.140625" style="1" customWidth="1"/>
    <col min="10756" max="10756" width="47.140625" style="1" customWidth="1"/>
    <col min="10757" max="10757" width="7.85546875" style="1" customWidth="1"/>
    <col min="10758" max="10758" width="12.7109375" style="1" customWidth="1"/>
    <col min="10759" max="10759" width="25.7109375" style="1" customWidth="1"/>
    <col min="10760" max="10762" width="12.7109375" style="1" customWidth="1"/>
    <col min="10763" max="10763" width="21.5703125" style="1" customWidth="1"/>
    <col min="10764" max="10764" width="6.7109375" style="1" customWidth="1"/>
    <col min="10765" max="10765" width="3.28515625" style="1" customWidth="1"/>
    <col min="10766" max="10767" width="15.7109375" style="1" customWidth="1"/>
    <col min="10768" max="10768" width="13.5703125" style="1" customWidth="1"/>
    <col min="10769" max="10769" width="11.7109375" style="1" customWidth="1"/>
    <col min="10770" max="10770" width="15.7109375" style="1" customWidth="1"/>
    <col min="10771" max="10771" width="13" style="1" customWidth="1"/>
    <col min="10772" max="10772" width="18.140625" style="1" customWidth="1"/>
    <col min="10773" max="10774" width="11.5703125" style="1" customWidth="1"/>
    <col min="10775" max="10775" width="12.5703125" style="1" customWidth="1"/>
    <col min="10776" max="10776" width="10.85546875" style="1" customWidth="1"/>
    <col min="10777" max="10777" width="8.42578125" style="1" customWidth="1"/>
    <col min="10778" max="10778" width="10.140625" style="1" customWidth="1"/>
    <col min="10779" max="10779" width="6.85546875" style="1" customWidth="1"/>
    <col min="10780" max="10780" width="8.7109375" style="1" customWidth="1"/>
    <col min="10781" max="10781" width="18.42578125" style="1" customWidth="1"/>
    <col min="10782" max="10783" width="8.7109375" style="1" customWidth="1"/>
    <col min="10784" max="10784" width="11.5703125" style="1" customWidth="1"/>
    <col min="10785" max="10787" width="8.7109375" style="1" customWidth="1"/>
    <col min="10788" max="10788" width="20.5703125" style="1" customWidth="1"/>
    <col min="10789" max="11008" width="10.140625" style="1"/>
    <col min="11009" max="11009" width="46.42578125" style="1" customWidth="1"/>
    <col min="11010" max="11010" width="7.42578125" style="1" customWidth="1"/>
    <col min="11011" max="11011" width="42.140625" style="1" customWidth="1"/>
    <col min="11012" max="11012" width="47.140625" style="1" customWidth="1"/>
    <col min="11013" max="11013" width="7.85546875" style="1" customWidth="1"/>
    <col min="11014" max="11014" width="12.7109375" style="1" customWidth="1"/>
    <col min="11015" max="11015" width="25.7109375" style="1" customWidth="1"/>
    <col min="11016" max="11018" width="12.7109375" style="1" customWidth="1"/>
    <col min="11019" max="11019" width="21.5703125" style="1" customWidth="1"/>
    <col min="11020" max="11020" width="6.7109375" style="1" customWidth="1"/>
    <col min="11021" max="11021" width="3.28515625" style="1" customWidth="1"/>
    <col min="11022" max="11023" width="15.7109375" style="1" customWidth="1"/>
    <col min="11024" max="11024" width="13.5703125" style="1" customWidth="1"/>
    <col min="11025" max="11025" width="11.7109375" style="1" customWidth="1"/>
    <col min="11026" max="11026" width="15.7109375" style="1" customWidth="1"/>
    <col min="11027" max="11027" width="13" style="1" customWidth="1"/>
    <col min="11028" max="11028" width="18.140625" style="1" customWidth="1"/>
    <col min="11029" max="11030" width="11.5703125" style="1" customWidth="1"/>
    <col min="11031" max="11031" width="12.5703125" style="1" customWidth="1"/>
    <col min="11032" max="11032" width="10.85546875" style="1" customWidth="1"/>
    <col min="11033" max="11033" width="8.42578125" style="1" customWidth="1"/>
    <col min="11034" max="11034" width="10.140625" style="1" customWidth="1"/>
    <col min="11035" max="11035" width="6.85546875" style="1" customWidth="1"/>
    <col min="11036" max="11036" width="8.7109375" style="1" customWidth="1"/>
    <col min="11037" max="11037" width="18.42578125" style="1" customWidth="1"/>
    <col min="11038" max="11039" width="8.7109375" style="1" customWidth="1"/>
    <col min="11040" max="11040" width="11.5703125" style="1" customWidth="1"/>
    <col min="11041" max="11043" width="8.7109375" style="1" customWidth="1"/>
    <col min="11044" max="11044" width="20.5703125" style="1" customWidth="1"/>
    <col min="11045" max="11264" width="10.140625" style="1"/>
    <col min="11265" max="11265" width="46.42578125" style="1" customWidth="1"/>
    <col min="11266" max="11266" width="7.42578125" style="1" customWidth="1"/>
    <col min="11267" max="11267" width="42.140625" style="1" customWidth="1"/>
    <col min="11268" max="11268" width="47.140625" style="1" customWidth="1"/>
    <col min="11269" max="11269" width="7.85546875" style="1" customWidth="1"/>
    <col min="11270" max="11270" width="12.7109375" style="1" customWidth="1"/>
    <col min="11271" max="11271" width="25.7109375" style="1" customWidth="1"/>
    <col min="11272" max="11274" width="12.7109375" style="1" customWidth="1"/>
    <col min="11275" max="11275" width="21.5703125" style="1" customWidth="1"/>
    <col min="11276" max="11276" width="6.7109375" style="1" customWidth="1"/>
    <col min="11277" max="11277" width="3.28515625" style="1" customWidth="1"/>
    <col min="11278" max="11279" width="15.7109375" style="1" customWidth="1"/>
    <col min="11280" max="11280" width="13.5703125" style="1" customWidth="1"/>
    <col min="11281" max="11281" width="11.7109375" style="1" customWidth="1"/>
    <col min="11282" max="11282" width="15.7109375" style="1" customWidth="1"/>
    <col min="11283" max="11283" width="13" style="1" customWidth="1"/>
    <col min="11284" max="11284" width="18.140625" style="1" customWidth="1"/>
    <col min="11285" max="11286" width="11.5703125" style="1" customWidth="1"/>
    <col min="11287" max="11287" width="12.5703125" style="1" customWidth="1"/>
    <col min="11288" max="11288" width="10.85546875" style="1" customWidth="1"/>
    <col min="11289" max="11289" width="8.42578125" style="1" customWidth="1"/>
    <col min="11290" max="11290" width="10.140625" style="1" customWidth="1"/>
    <col min="11291" max="11291" width="6.85546875" style="1" customWidth="1"/>
    <col min="11292" max="11292" width="8.7109375" style="1" customWidth="1"/>
    <col min="11293" max="11293" width="18.42578125" style="1" customWidth="1"/>
    <col min="11294" max="11295" width="8.7109375" style="1" customWidth="1"/>
    <col min="11296" max="11296" width="11.5703125" style="1" customWidth="1"/>
    <col min="11297" max="11299" width="8.7109375" style="1" customWidth="1"/>
    <col min="11300" max="11300" width="20.5703125" style="1" customWidth="1"/>
    <col min="11301" max="11520" width="10.140625" style="1"/>
    <col min="11521" max="11521" width="46.42578125" style="1" customWidth="1"/>
    <col min="11522" max="11522" width="7.42578125" style="1" customWidth="1"/>
    <col min="11523" max="11523" width="42.140625" style="1" customWidth="1"/>
    <col min="11524" max="11524" width="47.140625" style="1" customWidth="1"/>
    <col min="11525" max="11525" width="7.85546875" style="1" customWidth="1"/>
    <col min="11526" max="11526" width="12.7109375" style="1" customWidth="1"/>
    <col min="11527" max="11527" width="25.7109375" style="1" customWidth="1"/>
    <col min="11528" max="11530" width="12.7109375" style="1" customWidth="1"/>
    <col min="11531" max="11531" width="21.5703125" style="1" customWidth="1"/>
    <col min="11532" max="11532" width="6.7109375" style="1" customWidth="1"/>
    <col min="11533" max="11533" width="3.28515625" style="1" customWidth="1"/>
    <col min="11534" max="11535" width="15.7109375" style="1" customWidth="1"/>
    <col min="11536" max="11536" width="13.5703125" style="1" customWidth="1"/>
    <col min="11537" max="11537" width="11.7109375" style="1" customWidth="1"/>
    <col min="11538" max="11538" width="15.7109375" style="1" customWidth="1"/>
    <col min="11539" max="11539" width="13" style="1" customWidth="1"/>
    <col min="11540" max="11540" width="18.140625" style="1" customWidth="1"/>
    <col min="11541" max="11542" width="11.5703125" style="1" customWidth="1"/>
    <col min="11543" max="11543" width="12.5703125" style="1" customWidth="1"/>
    <col min="11544" max="11544" width="10.85546875" style="1" customWidth="1"/>
    <col min="11545" max="11545" width="8.42578125" style="1" customWidth="1"/>
    <col min="11546" max="11546" width="10.140625" style="1" customWidth="1"/>
    <col min="11547" max="11547" width="6.85546875" style="1" customWidth="1"/>
    <col min="11548" max="11548" width="8.7109375" style="1" customWidth="1"/>
    <col min="11549" max="11549" width="18.42578125" style="1" customWidth="1"/>
    <col min="11550" max="11551" width="8.7109375" style="1" customWidth="1"/>
    <col min="11552" max="11552" width="11.5703125" style="1" customWidth="1"/>
    <col min="11553" max="11555" width="8.7109375" style="1" customWidth="1"/>
    <col min="11556" max="11556" width="20.5703125" style="1" customWidth="1"/>
    <col min="11557" max="11776" width="10.140625" style="1"/>
    <col min="11777" max="11777" width="46.42578125" style="1" customWidth="1"/>
    <col min="11778" max="11778" width="7.42578125" style="1" customWidth="1"/>
    <col min="11779" max="11779" width="42.140625" style="1" customWidth="1"/>
    <col min="11780" max="11780" width="47.140625" style="1" customWidth="1"/>
    <col min="11781" max="11781" width="7.85546875" style="1" customWidth="1"/>
    <col min="11782" max="11782" width="12.7109375" style="1" customWidth="1"/>
    <col min="11783" max="11783" width="25.7109375" style="1" customWidth="1"/>
    <col min="11784" max="11786" width="12.7109375" style="1" customWidth="1"/>
    <col min="11787" max="11787" width="21.5703125" style="1" customWidth="1"/>
    <col min="11788" max="11788" width="6.7109375" style="1" customWidth="1"/>
    <col min="11789" max="11789" width="3.28515625" style="1" customWidth="1"/>
    <col min="11790" max="11791" width="15.7109375" style="1" customWidth="1"/>
    <col min="11792" max="11792" width="13.5703125" style="1" customWidth="1"/>
    <col min="11793" max="11793" width="11.7109375" style="1" customWidth="1"/>
    <col min="11794" max="11794" width="15.7109375" style="1" customWidth="1"/>
    <col min="11795" max="11795" width="13" style="1" customWidth="1"/>
    <col min="11796" max="11796" width="18.140625" style="1" customWidth="1"/>
    <col min="11797" max="11798" width="11.5703125" style="1" customWidth="1"/>
    <col min="11799" max="11799" width="12.5703125" style="1" customWidth="1"/>
    <col min="11800" max="11800" width="10.85546875" style="1" customWidth="1"/>
    <col min="11801" max="11801" width="8.42578125" style="1" customWidth="1"/>
    <col min="11802" max="11802" width="10.140625" style="1" customWidth="1"/>
    <col min="11803" max="11803" width="6.85546875" style="1" customWidth="1"/>
    <col min="11804" max="11804" width="8.7109375" style="1" customWidth="1"/>
    <col min="11805" max="11805" width="18.42578125" style="1" customWidth="1"/>
    <col min="11806" max="11807" width="8.7109375" style="1" customWidth="1"/>
    <col min="11808" max="11808" width="11.5703125" style="1" customWidth="1"/>
    <col min="11809" max="11811" width="8.7109375" style="1" customWidth="1"/>
    <col min="11812" max="11812" width="20.5703125" style="1" customWidth="1"/>
    <col min="11813" max="12032" width="10.140625" style="1"/>
    <col min="12033" max="12033" width="46.42578125" style="1" customWidth="1"/>
    <col min="12034" max="12034" width="7.42578125" style="1" customWidth="1"/>
    <col min="12035" max="12035" width="42.140625" style="1" customWidth="1"/>
    <col min="12036" max="12036" width="47.140625" style="1" customWidth="1"/>
    <col min="12037" max="12037" width="7.85546875" style="1" customWidth="1"/>
    <col min="12038" max="12038" width="12.7109375" style="1" customWidth="1"/>
    <col min="12039" max="12039" width="25.7109375" style="1" customWidth="1"/>
    <col min="12040" max="12042" width="12.7109375" style="1" customWidth="1"/>
    <col min="12043" max="12043" width="21.5703125" style="1" customWidth="1"/>
    <col min="12044" max="12044" width="6.7109375" style="1" customWidth="1"/>
    <col min="12045" max="12045" width="3.28515625" style="1" customWidth="1"/>
    <col min="12046" max="12047" width="15.7109375" style="1" customWidth="1"/>
    <col min="12048" max="12048" width="13.5703125" style="1" customWidth="1"/>
    <col min="12049" max="12049" width="11.7109375" style="1" customWidth="1"/>
    <col min="12050" max="12050" width="15.7109375" style="1" customWidth="1"/>
    <col min="12051" max="12051" width="13" style="1" customWidth="1"/>
    <col min="12052" max="12052" width="18.140625" style="1" customWidth="1"/>
    <col min="12053" max="12054" width="11.5703125" style="1" customWidth="1"/>
    <col min="12055" max="12055" width="12.5703125" style="1" customWidth="1"/>
    <col min="12056" max="12056" width="10.85546875" style="1" customWidth="1"/>
    <col min="12057" max="12057" width="8.42578125" style="1" customWidth="1"/>
    <col min="12058" max="12058" width="10.140625" style="1" customWidth="1"/>
    <col min="12059" max="12059" width="6.85546875" style="1" customWidth="1"/>
    <col min="12060" max="12060" width="8.7109375" style="1" customWidth="1"/>
    <col min="12061" max="12061" width="18.42578125" style="1" customWidth="1"/>
    <col min="12062" max="12063" width="8.7109375" style="1" customWidth="1"/>
    <col min="12064" max="12064" width="11.5703125" style="1" customWidth="1"/>
    <col min="12065" max="12067" width="8.7109375" style="1" customWidth="1"/>
    <col min="12068" max="12068" width="20.5703125" style="1" customWidth="1"/>
    <col min="12069" max="12288" width="10.140625" style="1"/>
    <col min="12289" max="12289" width="46.42578125" style="1" customWidth="1"/>
    <col min="12290" max="12290" width="7.42578125" style="1" customWidth="1"/>
    <col min="12291" max="12291" width="42.140625" style="1" customWidth="1"/>
    <col min="12292" max="12292" width="47.140625" style="1" customWidth="1"/>
    <col min="12293" max="12293" width="7.85546875" style="1" customWidth="1"/>
    <col min="12294" max="12294" width="12.7109375" style="1" customWidth="1"/>
    <col min="12295" max="12295" width="25.7109375" style="1" customWidth="1"/>
    <col min="12296" max="12298" width="12.7109375" style="1" customWidth="1"/>
    <col min="12299" max="12299" width="21.5703125" style="1" customWidth="1"/>
    <col min="12300" max="12300" width="6.7109375" style="1" customWidth="1"/>
    <col min="12301" max="12301" width="3.28515625" style="1" customWidth="1"/>
    <col min="12302" max="12303" width="15.7109375" style="1" customWidth="1"/>
    <col min="12304" max="12304" width="13.5703125" style="1" customWidth="1"/>
    <col min="12305" max="12305" width="11.7109375" style="1" customWidth="1"/>
    <col min="12306" max="12306" width="15.7109375" style="1" customWidth="1"/>
    <col min="12307" max="12307" width="13" style="1" customWidth="1"/>
    <col min="12308" max="12308" width="18.140625" style="1" customWidth="1"/>
    <col min="12309" max="12310" width="11.5703125" style="1" customWidth="1"/>
    <col min="12311" max="12311" width="12.5703125" style="1" customWidth="1"/>
    <col min="12312" max="12312" width="10.85546875" style="1" customWidth="1"/>
    <col min="12313" max="12313" width="8.42578125" style="1" customWidth="1"/>
    <col min="12314" max="12314" width="10.140625" style="1" customWidth="1"/>
    <col min="12315" max="12315" width="6.85546875" style="1" customWidth="1"/>
    <col min="12316" max="12316" width="8.7109375" style="1" customWidth="1"/>
    <col min="12317" max="12317" width="18.42578125" style="1" customWidth="1"/>
    <col min="12318" max="12319" width="8.7109375" style="1" customWidth="1"/>
    <col min="12320" max="12320" width="11.5703125" style="1" customWidth="1"/>
    <col min="12321" max="12323" width="8.7109375" style="1" customWidth="1"/>
    <col min="12324" max="12324" width="20.5703125" style="1" customWidth="1"/>
    <col min="12325" max="12544" width="10.140625" style="1"/>
    <col min="12545" max="12545" width="46.42578125" style="1" customWidth="1"/>
    <col min="12546" max="12546" width="7.42578125" style="1" customWidth="1"/>
    <col min="12547" max="12547" width="42.140625" style="1" customWidth="1"/>
    <col min="12548" max="12548" width="47.140625" style="1" customWidth="1"/>
    <col min="12549" max="12549" width="7.85546875" style="1" customWidth="1"/>
    <col min="12550" max="12550" width="12.7109375" style="1" customWidth="1"/>
    <col min="12551" max="12551" width="25.7109375" style="1" customWidth="1"/>
    <col min="12552" max="12554" width="12.7109375" style="1" customWidth="1"/>
    <col min="12555" max="12555" width="21.5703125" style="1" customWidth="1"/>
    <col min="12556" max="12556" width="6.7109375" style="1" customWidth="1"/>
    <col min="12557" max="12557" width="3.28515625" style="1" customWidth="1"/>
    <col min="12558" max="12559" width="15.7109375" style="1" customWidth="1"/>
    <col min="12560" max="12560" width="13.5703125" style="1" customWidth="1"/>
    <col min="12561" max="12561" width="11.7109375" style="1" customWidth="1"/>
    <col min="12562" max="12562" width="15.7109375" style="1" customWidth="1"/>
    <col min="12563" max="12563" width="13" style="1" customWidth="1"/>
    <col min="12564" max="12564" width="18.140625" style="1" customWidth="1"/>
    <col min="12565" max="12566" width="11.5703125" style="1" customWidth="1"/>
    <col min="12567" max="12567" width="12.5703125" style="1" customWidth="1"/>
    <col min="12568" max="12568" width="10.85546875" style="1" customWidth="1"/>
    <col min="12569" max="12569" width="8.42578125" style="1" customWidth="1"/>
    <col min="12570" max="12570" width="10.140625" style="1" customWidth="1"/>
    <col min="12571" max="12571" width="6.85546875" style="1" customWidth="1"/>
    <col min="12572" max="12572" width="8.7109375" style="1" customWidth="1"/>
    <col min="12573" max="12573" width="18.42578125" style="1" customWidth="1"/>
    <col min="12574" max="12575" width="8.7109375" style="1" customWidth="1"/>
    <col min="12576" max="12576" width="11.5703125" style="1" customWidth="1"/>
    <col min="12577" max="12579" width="8.7109375" style="1" customWidth="1"/>
    <col min="12580" max="12580" width="20.5703125" style="1" customWidth="1"/>
    <col min="12581" max="12800" width="10.140625" style="1"/>
    <col min="12801" max="12801" width="46.42578125" style="1" customWidth="1"/>
    <col min="12802" max="12802" width="7.42578125" style="1" customWidth="1"/>
    <col min="12803" max="12803" width="42.140625" style="1" customWidth="1"/>
    <col min="12804" max="12804" width="47.140625" style="1" customWidth="1"/>
    <col min="12805" max="12805" width="7.85546875" style="1" customWidth="1"/>
    <col min="12806" max="12806" width="12.7109375" style="1" customWidth="1"/>
    <col min="12807" max="12807" width="25.7109375" style="1" customWidth="1"/>
    <col min="12808" max="12810" width="12.7109375" style="1" customWidth="1"/>
    <col min="12811" max="12811" width="21.5703125" style="1" customWidth="1"/>
    <col min="12812" max="12812" width="6.7109375" style="1" customWidth="1"/>
    <col min="12813" max="12813" width="3.28515625" style="1" customWidth="1"/>
    <col min="12814" max="12815" width="15.7109375" style="1" customWidth="1"/>
    <col min="12816" max="12816" width="13.5703125" style="1" customWidth="1"/>
    <col min="12817" max="12817" width="11.7109375" style="1" customWidth="1"/>
    <col min="12818" max="12818" width="15.7109375" style="1" customWidth="1"/>
    <col min="12819" max="12819" width="13" style="1" customWidth="1"/>
    <col min="12820" max="12820" width="18.140625" style="1" customWidth="1"/>
    <col min="12821" max="12822" width="11.5703125" style="1" customWidth="1"/>
    <col min="12823" max="12823" width="12.5703125" style="1" customWidth="1"/>
    <col min="12824" max="12824" width="10.85546875" style="1" customWidth="1"/>
    <col min="12825" max="12825" width="8.42578125" style="1" customWidth="1"/>
    <col min="12826" max="12826" width="10.140625" style="1" customWidth="1"/>
    <col min="12827" max="12827" width="6.85546875" style="1" customWidth="1"/>
    <col min="12828" max="12828" width="8.7109375" style="1" customWidth="1"/>
    <col min="12829" max="12829" width="18.42578125" style="1" customWidth="1"/>
    <col min="12830" max="12831" width="8.7109375" style="1" customWidth="1"/>
    <col min="12832" max="12832" width="11.5703125" style="1" customWidth="1"/>
    <col min="12833" max="12835" width="8.7109375" style="1" customWidth="1"/>
    <col min="12836" max="12836" width="20.5703125" style="1" customWidth="1"/>
    <col min="12837" max="13056" width="10.140625" style="1"/>
    <col min="13057" max="13057" width="46.42578125" style="1" customWidth="1"/>
    <col min="13058" max="13058" width="7.42578125" style="1" customWidth="1"/>
    <col min="13059" max="13059" width="42.140625" style="1" customWidth="1"/>
    <col min="13060" max="13060" width="47.140625" style="1" customWidth="1"/>
    <col min="13061" max="13061" width="7.85546875" style="1" customWidth="1"/>
    <col min="13062" max="13062" width="12.7109375" style="1" customWidth="1"/>
    <col min="13063" max="13063" width="25.7109375" style="1" customWidth="1"/>
    <col min="13064" max="13066" width="12.7109375" style="1" customWidth="1"/>
    <col min="13067" max="13067" width="21.5703125" style="1" customWidth="1"/>
    <col min="13068" max="13068" width="6.7109375" style="1" customWidth="1"/>
    <col min="13069" max="13069" width="3.28515625" style="1" customWidth="1"/>
    <col min="13070" max="13071" width="15.7109375" style="1" customWidth="1"/>
    <col min="13072" max="13072" width="13.5703125" style="1" customWidth="1"/>
    <col min="13073" max="13073" width="11.7109375" style="1" customWidth="1"/>
    <col min="13074" max="13074" width="15.7109375" style="1" customWidth="1"/>
    <col min="13075" max="13075" width="13" style="1" customWidth="1"/>
    <col min="13076" max="13076" width="18.140625" style="1" customWidth="1"/>
    <col min="13077" max="13078" width="11.5703125" style="1" customWidth="1"/>
    <col min="13079" max="13079" width="12.5703125" style="1" customWidth="1"/>
    <col min="13080" max="13080" width="10.85546875" style="1" customWidth="1"/>
    <col min="13081" max="13081" width="8.42578125" style="1" customWidth="1"/>
    <col min="13082" max="13082" width="10.140625" style="1" customWidth="1"/>
    <col min="13083" max="13083" width="6.85546875" style="1" customWidth="1"/>
    <col min="13084" max="13084" width="8.7109375" style="1" customWidth="1"/>
    <col min="13085" max="13085" width="18.42578125" style="1" customWidth="1"/>
    <col min="13086" max="13087" width="8.7109375" style="1" customWidth="1"/>
    <col min="13088" max="13088" width="11.5703125" style="1" customWidth="1"/>
    <col min="13089" max="13091" width="8.7109375" style="1" customWidth="1"/>
    <col min="13092" max="13092" width="20.5703125" style="1" customWidth="1"/>
    <col min="13093" max="13312" width="10.140625" style="1"/>
    <col min="13313" max="13313" width="46.42578125" style="1" customWidth="1"/>
    <col min="13314" max="13314" width="7.42578125" style="1" customWidth="1"/>
    <col min="13315" max="13315" width="42.140625" style="1" customWidth="1"/>
    <col min="13316" max="13316" width="47.140625" style="1" customWidth="1"/>
    <col min="13317" max="13317" width="7.85546875" style="1" customWidth="1"/>
    <col min="13318" max="13318" width="12.7109375" style="1" customWidth="1"/>
    <col min="13319" max="13319" width="25.7109375" style="1" customWidth="1"/>
    <col min="13320" max="13322" width="12.7109375" style="1" customWidth="1"/>
    <col min="13323" max="13323" width="21.5703125" style="1" customWidth="1"/>
    <col min="13324" max="13324" width="6.7109375" style="1" customWidth="1"/>
    <col min="13325" max="13325" width="3.28515625" style="1" customWidth="1"/>
    <col min="13326" max="13327" width="15.7109375" style="1" customWidth="1"/>
    <col min="13328" max="13328" width="13.5703125" style="1" customWidth="1"/>
    <col min="13329" max="13329" width="11.7109375" style="1" customWidth="1"/>
    <col min="13330" max="13330" width="15.7109375" style="1" customWidth="1"/>
    <col min="13331" max="13331" width="13" style="1" customWidth="1"/>
    <col min="13332" max="13332" width="18.140625" style="1" customWidth="1"/>
    <col min="13333" max="13334" width="11.5703125" style="1" customWidth="1"/>
    <col min="13335" max="13335" width="12.5703125" style="1" customWidth="1"/>
    <col min="13336" max="13336" width="10.85546875" style="1" customWidth="1"/>
    <col min="13337" max="13337" width="8.42578125" style="1" customWidth="1"/>
    <col min="13338" max="13338" width="10.140625" style="1" customWidth="1"/>
    <col min="13339" max="13339" width="6.85546875" style="1" customWidth="1"/>
    <col min="13340" max="13340" width="8.7109375" style="1" customWidth="1"/>
    <col min="13341" max="13341" width="18.42578125" style="1" customWidth="1"/>
    <col min="13342" max="13343" width="8.7109375" style="1" customWidth="1"/>
    <col min="13344" max="13344" width="11.5703125" style="1" customWidth="1"/>
    <col min="13345" max="13347" width="8.7109375" style="1" customWidth="1"/>
    <col min="13348" max="13348" width="20.5703125" style="1" customWidth="1"/>
    <col min="13349" max="13568" width="10.140625" style="1"/>
    <col min="13569" max="13569" width="46.42578125" style="1" customWidth="1"/>
    <col min="13570" max="13570" width="7.42578125" style="1" customWidth="1"/>
    <col min="13571" max="13571" width="42.140625" style="1" customWidth="1"/>
    <col min="13572" max="13572" width="47.140625" style="1" customWidth="1"/>
    <col min="13573" max="13573" width="7.85546875" style="1" customWidth="1"/>
    <col min="13574" max="13574" width="12.7109375" style="1" customWidth="1"/>
    <col min="13575" max="13575" width="25.7109375" style="1" customWidth="1"/>
    <col min="13576" max="13578" width="12.7109375" style="1" customWidth="1"/>
    <col min="13579" max="13579" width="21.5703125" style="1" customWidth="1"/>
    <col min="13580" max="13580" width="6.7109375" style="1" customWidth="1"/>
    <col min="13581" max="13581" width="3.28515625" style="1" customWidth="1"/>
    <col min="13582" max="13583" width="15.7109375" style="1" customWidth="1"/>
    <col min="13584" max="13584" width="13.5703125" style="1" customWidth="1"/>
    <col min="13585" max="13585" width="11.7109375" style="1" customWidth="1"/>
    <col min="13586" max="13586" width="15.7109375" style="1" customWidth="1"/>
    <col min="13587" max="13587" width="13" style="1" customWidth="1"/>
    <col min="13588" max="13588" width="18.140625" style="1" customWidth="1"/>
    <col min="13589" max="13590" width="11.5703125" style="1" customWidth="1"/>
    <col min="13591" max="13591" width="12.5703125" style="1" customWidth="1"/>
    <col min="13592" max="13592" width="10.85546875" style="1" customWidth="1"/>
    <col min="13593" max="13593" width="8.42578125" style="1" customWidth="1"/>
    <col min="13594" max="13594" width="10.140625" style="1" customWidth="1"/>
    <col min="13595" max="13595" width="6.85546875" style="1" customWidth="1"/>
    <col min="13596" max="13596" width="8.7109375" style="1" customWidth="1"/>
    <col min="13597" max="13597" width="18.42578125" style="1" customWidth="1"/>
    <col min="13598" max="13599" width="8.7109375" style="1" customWidth="1"/>
    <col min="13600" max="13600" width="11.5703125" style="1" customWidth="1"/>
    <col min="13601" max="13603" width="8.7109375" style="1" customWidth="1"/>
    <col min="13604" max="13604" width="20.5703125" style="1" customWidth="1"/>
    <col min="13605" max="13824" width="10.140625" style="1"/>
    <col min="13825" max="13825" width="46.42578125" style="1" customWidth="1"/>
    <col min="13826" max="13826" width="7.42578125" style="1" customWidth="1"/>
    <col min="13827" max="13827" width="42.140625" style="1" customWidth="1"/>
    <col min="13828" max="13828" width="47.140625" style="1" customWidth="1"/>
    <col min="13829" max="13829" width="7.85546875" style="1" customWidth="1"/>
    <col min="13830" max="13830" width="12.7109375" style="1" customWidth="1"/>
    <col min="13831" max="13831" width="25.7109375" style="1" customWidth="1"/>
    <col min="13832" max="13834" width="12.7109375" style="1" customWidth="1"/>
    <col min="13835" max="13835" width="21.5703125" style="1" customWidth="1"/>
    <col min="13836" max="13836" width="6.7109375" style="1" customWidth="1"/>
    <col min="13837" max="13837" width="3.28515625" style="1" customWidth="1"/>
    <col min="13838" max="13839" width="15.7109375" style="1" customWidth="1"/>
    <col min="13840" max="13840" width="13.5703125" style="1" customWidth="1"/>
    <col min="13841" max="13841" width="11.7109375" style="1" customWidth="1"/>
    <col min="13842" max="13842" width="15.7109375" style="1" customWidth="1"/>
    <col min="13843" max="13843" width="13" style="1" customWidth="1"/>
    <col min="13844" max="13844" width="18.140625" style="1" customWidth="1"/>
    <col min="13845" max="13846" width="11.5703125" style="1" customWidth="1"/>
    <col min="13847" max="13847" width="12.5703125" style="1" customWidth="1"/>
    <col min="13848" max="13848" width="10.85546875" style="1" customWidth="1"/>
    <col min="13849" max="13849" width="8.42578125" style="1" customWidth="1"/>
    <col min="13850" max="13850" width="10.140625" style="1" customWidth="1"/>
    <col min="13851" max="13851" width="6.85546875" style="1" customWidth="1"/>
    <col min="13852" max="13852" width="8.7109375" style="1" customWidth="1"/>
    <col min="13853" max="13853" width="18.42578125" style="1" customWidth="1"/>
    <col min="13854" max="13855" width="8.7109375" style="1" customWidth="1"/>
    <col min="13856" max="13856" width="11.5703125" style="1" customWidth="1"/>
    <col min="13857" max="13859" width="8.7109375" style="1" customWidth="1"/>
    <col min="13860" max="13860" width="20.5703125" style="1" customWidth="1"/>
    <col min="13861" max="14080" width="10.140625" style="1"/>
    <col min="14081" max="14081" width="46.42578125" style="1" customWidth="1"/>
    <col min="14082" max="14082" width="7.42578125" style="1" customWidth="1"/>
    <col min="14083" max="14083" width="42.140625" style="1" customWidth="1"/>
    <col min="14084" max="14084" width="47.140625" style="1" customWidth="1"/>
    <col min="14085" max="14085" width="7.85546875" style="1" customWidth="1"/>
    <col min="14086" max="14086" width="12.7109375" style="1" customWidth="1"/>
    <col min="14087" max="14087" width="25.7109375" style="1" customWidth="1"/>
    <col min="14088" max="14090" width="12.7109375" style="1" customWidth="1"/>
    <col min="14091" max="14091" width="21.5703125" style="1" customWidth="1"/>
    <col min="14092" max="14092" width="6.7109375" style="1" customWidth="1"/>
    <col min="14093" max="14093" width="3.28515625" style="1" customWidth="1"/>
    <col min="14094" max="14095" width="15.7109375" style="1" customWidth="1"/>
    <col min="14096" max="14096" width="13.5703125" style="1" customWidth="1"/>
    <col min="14097" max="14097" width="11.7109375" style="1" customWidth="1"/>
    <col min="14098" max="14098" width="15.7109375" style="1" customWidth="1"/>
    <col min="14099" max="14099" width="13" style="1" customWidth="1"/>
    <col min="14100" max="14100" width="18.140625" style="1" customWidth="1"/>
    <col min="14101" max="14102" width="11.5703125" style="1" customWidth="1"/>
    <col min="14103" max="14103" width="12.5703125" style="1" customWidth="1"/>
    <col min="14104" max="14104" width="10.85546875" style="1" customWidth="1"/>
    <col min="14105" max="14105" width="8.42578125" style="1" customWidth="1"/>
    <col min="14106" max="14106" width="10.140625" style="1" customWidth="1"/>
    <col min="14107" max="14107" width="6.85546875" style="1" customWidth="1"/>
    <col min="14108" max="14108" width="8.7109375" style="1" customWidth="1"/>
    <col min="14109" max="14109" width="18.42578125" style="1" customWidth="1"/>
    <col min="14110" max="14111" width="8.7109375" style="1" customWidth="1"/>
    <col min="14112" max="14112" width="11.5703125" style="1" customWidth="1"/>
    <col min="14113" max="14115" width="8.7109375" style="1" customWidth="1"/>
    <col min="14116" max="14116" width="20.5703125" style="1" customWidth="1"/>
    <col min="14117" max="14336" width="10.140625" style="1"/>
    <col min="14337" max="14337" width="46.42578125" style="1" customWidth="1"/>
    <col min="14338" max="14338" width="7.42578125" style="1" customWidth="1"/>
    <col min="14339" max="14339" width="42.140625" style="1" customWidth="1"/>
    <col min="14340" max="14340" width="47.140625" style="1" customWidth="1"/>
    <col min="14341" max="14341" width="7.85546875" style="1" customWidth="1"/>
    <col min="14342" max="14342" width="12.7109375" style="1" customWidth="1"/>
    <col min="14343" max="14343" width="25.7109375" style="1" customWidth="1"/>
    <col min="14344" max="14346" width="12.7109375" style="1" customWidth="1"/>
    <col min="14347" max="14347" width="21.5703125" style="1" customWidth="1"/>
    <col min="14348" max="14348" width="6.7109375" style="1" customWidth="1"/>
    <col min="14349" max="14349" width="3.28515625" style="1" customWidth="1"/>
    <col min="14350" max="14351" width="15.7109375" style="1" customWidth="1"/>
    <col min="14352" max="14352" width="13.5703125" style="1" customWidth="1"/>
    <col min="14353" max="14353" width="11.7109375" style="1" customWidth="1"/>
    <col min="14354" max="14354" width="15.7109375" style="1" customWidth="1"/>
    <col min="14355" max="14355" width="13" style="1" customWidth="1"/>
    <col min="14356" max="14356" width="18.140625" style="1" customWidth="1"/>
    <col min="14357" max="14358" width="11.5703125" style="1" customWidth="1"/>
    <col min="14359" max="14359" width="12.5703125" style="1" customWidth="1"/>
    <col min="14360" max="14360" width="10.85546875" style="1" customWidth="1"/>
    <col min="14361" max="14361" width="8.42578125" style="1" customWidth="1"/>
    <col min="14362" max="14362" width="10.140625" style="1" customWidth="1"/>
    <col min="14363" max="14363" width="6.85546875" style="1" customWidth="1"/>
    <col min="14364" max="14364" width="8.7109375" style="1" customWidth="1"/>
    <col min="14365" max="14365" width="18.42578125" style="1" customWidth="1"/>
    <col min="14366" max="14367" width="8.7109375" style="1" customWidth="1"/>
    <col min="14368" max="14368" width="11.5703125" style="1" customWidth="1"/>
    <col min="14369" max="14371" width="8.7109375" style="1" customWidth="1"/>
    <col min="14372" max="14372" width="20.5703125" style="1" customWidth="1"/>
    <col min="14373" max="14592" width="10.140625" style="1"/>
    <col min="14593" max="14593" width="46.42578125" style="1" customWidth="1"/>
    <col min="14594" max="14594" width="7.42578125" style="1" customWidth="1"/>
    <col min="14595" max="14595" width="42.140625" style="1" customWidth="1"/>
    <col min="14596" max="14596" width="47.140625" style="1" customWidth="1"/>
    <col min="14597" max="14597" width="7.85546875" style="1" customWidth="1"/>
    <col min="14598" max="14598" width="12.7109375" style="1" customWidth="1"/>
    <col min="14599" max="14599" width="25.7109375" style="1" customWidth="1"/>
    <col min="14600" max="14602" width="12.7109375" style="1" customWidth="1"/>
    <col min="14603" max="14603" width="21.5703125" style="1" customWidth="1"/>
    <col min="14604" max="14604" width="6.7109375" style="1" customWidth="1"/>
    <col min="14605" max="14605" width="3.28515625" style="1" customWidth="1"/>
    <col min="14606" max="14607" width="15.7109375" style="1" customWidth="1"/>
    <col min="14608" max="14608" width="13.5703125" style="1" customWidth="1"/>
    <col min="14609" max="14609" width="11.7109375" style="1" customWidth="1"/>
    <col min="14610" max="14610" width="15.7109375" style="1" customWidth="1"/>
    <col min="14611" max="14611" width="13" style="1" customWidth="1"/>
    <col min="14612" max="14612" width="18.140625" style="1" customWidth="1"/>
    <col min="14613" max="14614" width="11.5703125" style="1" customWidth="1"/>
    <col min="14615" max="14615" width="12.5703125" style="1" customWidth="1"/>
    <col min="14616" max="14616" width="10.85546875" style="1" customWidth="1"/>
    <col min="14617" max="14617" width="8.42578125" style="1" customWidth="1"/>
    <col min="14618" max="14618" width="10.140625" style="1" customWidth="1"/>
    <col min="14619" max="14619" width="6.85546875" style="1" customWidth="1"/>
    <col min="14620" max="14620" width="8.7109375" style="1" customWidth="1"/>
    <col min="14621" max="14621" width="18.42578125" style="1" customWidth="1"/>
    <col min="14622" max="14623" width="8.7109375" style="1" customWidth="1"/>
    <col min="14624" max="14624" width="11.5703125" style="1" customWidth="1"/>
    <col min="14625" max="14627" width="8.7109375" style="1" customWidth="1"/>
    <col min="14628" max="14628" width="20.5703125" style="1" customWidth="1"/>
    <col min="14629" max="14848" width="10.140625" style="1"/>
    <col min="14849" max="14849" width="46.42578125" style="1" customWidth="1"/>
    <col min="14850" max="14850" width="7.42578125" style="1" customWidth="1"/>
    <col min="14851" max="14851" width="42.140625" style="1" customWidth="1"/>
    <col min="14852" max="14852" width="47.140625" style="1" customWidth="1"/>
    <col min="14853" max="14853" width="7.85546875" style="1" customWidth="1"/>
    <col min="14854" max="14854" width="12.7109375" style="1" customWidth="1"/>
    <col min="14855" max="14855" width="25.7109375" style="1" customWidth="1"/>
    <col min="14856" max="14858" width="12.7109375" style="1" customWidth="1"/>
    <col min="14859" max="14859" width="21.5703125" style="1" customWidth="1"/>
    <col min="14860" max="14860" width="6.7109375" style="1" customWidth="1"/>
    <col min="14861" max="14861" width="3.28515625" style="1" customWidth="1"/>
    <col min="14862" max="14863" width="15.7109375" style="1" customWidth="1"/>
    <col min="14864" max="14864" width="13.5703125" style="1" customWidth="1"/>
    <col min="14865" max="14865" width="11.7109375" style="1" customWidth="1"/>
    <col min="14866" max="14866" width="15.7109375" style="1" customWidth="1"/>
    <col min="14867" max="14867" width="13" style="1" customWidth="1"/>
    <col min="14868" max="14868" width="18.140625" style="1" customWidth="1"/>
    <col min="14869" max="14870" width="11.5703125" style="1" customWidth="1"/>
    <col min="14871" max="14871" width="12.5703125" style="1" customWidth="1"/>
    <col min="14872" max="14872" width="10.85546875" style="1" customWidth="1"/>
    <col min="14873" max="14873" width="8.42578125" style="1" customWidth="1"/>
    <col min="14874" max="14874" width="10.140625" style="1" customWidth="1"/>
    <col min="14875" max="14875" width="6.85546875" style="1" customWidth="1"/>
    <col min="14876" max="14876" width="8.7109375" style="1" customWidth="1"/>
    <col min="14877" max="14877" width="18.42578125" style="1" customWidth="1"/>
    <col min="14878" max="14879" width="8.7109375" style="1" customWidth="1"/>
    <col min="14880" max="14880" width="11.5703125" style="1" customWidth="1"/>
    <col min="14881" max="14883" width="8.7109375" style="1" customWidth="1"/>
    <col min="14884" max="14884" width="20.5703125" style="1" customWidth="1"/>
    <col min="14885" max="15104" width="10.140625" style="1"/>
    <col min="15105" max="15105" width="46.42578125" style="1" customWidth="1"/>
    <col min="15106" max="15106" width="7.42578125" style="1" customWidth="1"/>
    <col min="15107" max="15107" width="42.140625" style="1" customWidth="1"/>
    <col min="15108" max="15108" width="47.140625" style="1" customWidth="1"/>
    <col min="15109" max="15109" width="7.85546875" style="1" customWidth="1"/>
    <col min="15110" max="15110" width="12.7109375" style="1" customWidth="1"/>
    <col min="15111" max="15111" width="25.7109375" style="1" customWidth="1"/>
    <col min="15112" max="15114" width="12.7109375" style="1" customWidth="1"/>
    <col min="15115" max="15115" width="21.5703125" style="1" customWidth="1"/>
    <col min="15116" max="15116" width="6.7109375" style="1" customWidth="1"/>
    <col min="15117" max="15117" width="3.28515625" style="1" customWidth="1"/>
    <col min="15118" max="15119" width="15.7109375" style="1" customWidth="1"/>
    <col min="15120" max="15120" width="13.5703125" style="1" customWidth="1"/>
    <col min="15121" max="15121" width="11.7109375" style="1" customWidth="1"/>
    <col min="15122" max="15122" width="15.7109375" style="1" customWidth="1"/>
    <col min="15123" max="15123" width="13" style="1" customWidth="1"/>
    <col min="15124" max="15124" width="18.140625" style="1" customWidth="1"/>
    <col min="15125" max="15126" width="11.5703125" style="1" customWidth="1"/>
    <col min="15127" max="15127" width="12.5703125" style="1" customWidth="1"/>
    <col min="15128" max="15128" width="10.85546875" style="1" customWidth="1"/>
    <col min="15129" max="15129" width="8.42578125" style="1" customWidth="1"/>
    <col min="15130" max="15130" width="10.140625" style="1" customWidth="1"/>
    <col min="15131" max="15131" width="6.85546875" style="1" customWidth="1"/>
    <col min="15132" max="15132" width="8.7109375" style="1" customWidth="1"/>
    <col min="15133" max="15133" width="18.42578125" style="1" customWidth="1"/>
    <col min="15134" max="15135" width="8.7109375" style="1" customWidth="1"/>
    <col min="15136" max="15136" width="11.5703125" style="1" customWidth="1"/>
    <col min="15137" max="15139" width="8.7109375" style="1" customWidth="1"/>
    <col min="15140" max="15140" width="20.5703125" style="1" customWidth="1"/>
    <col min="15141" max="15360" width="10.140625" style="1"/>
    <col min="15361" max="15361" width="46.42578125" style="1" customWidth="1"/>
    <col min="15362" max="15362" width="7.42578125" style="1" customWidth="1"/>
    <col min="15363" max="15363" width="42.140625" style="1" customWidth="1"/>
    <col min="15364" max="15364" width="47.140625" style="1" customWidth="1"/>
    <col min="15365" max="15365" width="7.85546875" style="1" customWidth="1"/>
    <col min="15366" max="15366" width="12.7109375" style="1" customWidth="1"/>
    <col min="15367" max="15367" width="25.7109375" style="1" customWidth="1"/>
    <col min="15368" max="15370" width="12.7109375" style="1" customWidth="1"/>
    <col min="15371" max="15371" width="21.5703125" style="1" customWidth="1"/>
    <col min="15372" max="15372" width="6.7109375" style="1" customWidth="1"/>
    <col min="15373" max="15373" width="3.28515625" style="1" customWidth="1"/>
    <col min="15374" max="15375" width="15.7109375" style="1" customWidth="1"/>
    <col min="15376" max="15376" width="13.5703125" style="1" customWidth="1"/>
    <col min="15377" max="15377" width="11.7109375" style="1" customWidth="1"/>
    <col min="15378" max="15378" width="15.7109375" style="1" customWidth="1"/>
    <col min="15379" max="15379" width="13" style="1" customWidth="1"/>
    <col min="15380" max="15380" width="18.140625" style="1" customWidth="1"/>
    <col min="15381" max="15382" width="11.5703125" style="1" customWidth="1"/>
    <col min="15383" max="15383" width="12.5703125" style="1" customWidth="1"/>
    <col min="15384" max="15384" width="10.85546875" style="1" customWidth="1"/>
    <col min="15385" max="15385" width="8.42578125" style="1" customWidth="1"/>
    <col min="15386" max="15386" width="10.140625" style="1" customWidth="1"/>
    <col min="15387" max="15387" width="6.85546875" style="1" customWidth="1"/>
    <col min="15388" max="15388" width="8.7109375" style="1" customWidth="1"/>
    <col min="15389" max="15389" width="18.42578125" style="1" customWidth="1"/>
    <col min="15390" max="15391" width="8.7109375" style="1" customWidth="1"/>
    <col min="15392" max="15392" width="11.5703125" style="1" customWidth="1"/>
    <col min="15393" max="15395" width="8.7109375" style="1" customWidth="1"/>
    <col min="15396" max="15396" width="20.5703125" style="1" customWidth="1"/>
    <col min="15397" max="15616" width="10.140625" style="1"/>
    <col min="15617" max="15617" width="46.42578125" style="1" customWidth="1"/>
    <col min="15618" max="15618" width="7.42578125" style="1" customWidth="1"/>
    <col min="15619" max="15619" width="42.140625" style="1" customWidth="1"/>
    <col min="15620" max="15620" width="47.140625" style="1" customWidth="1"/>
    <col min="15621" max="15621" width="7.85546875" style="1" customWidth="1"/>
    <col min="15622" max="15622" width="12.7109375" style="1" customWidth="1"/>
    <col min="15623" max="15623" width="25.7109375" style="1" customWidth="1"/>
    <col min="15624" max="15626" width="12.7109375" style="1" customWidth="1"/>
    <col min="15627" max="15627" width="21.5703125" style="1" customWidth="1"/>
    <col min="15628" max="15628" width="6.7109375" style="1" customWidth="1"/>
    <col min="15629" max="15629" width="3.28515625" style="1" customWidth="1"/>
    <col min="15630" max="15631" width="15.7109375" style="1" customWidth="1"/>
    <col min="15632" max="15632" width="13.5703125" style="1" customWidth="1"/>
    <col min="15633" max="15633" width="11.7109375" style="1" customWidth="1"/>
    <col min="15634" max="15634" width="15.7109375" style="1" customWidth="1"/>
    <col min="15635" max="15635" width="13" style="1" customWidth="1"/>
    <col min="15636" max="15636" width="18.140625" style="1" customWidth="1"/>
    <col min="15637" max="15638" width="11.5703125" style="1" customWidth="1"/>
    <col min="15639" max="15639" width="12.5703125" style="1" customWidth="1"/>
    <col min="15640" max="15640" width="10.85546875" style="1" customWidth="1"/>
    <col min="15641" max="15641" width="8.42578125" style="1" customWidth="1"/>
    <col min="15642" max="15642" width="10.140625" style="1" customWidth="1"/>
    <col min="15643" max="15643" width="6.85546875" style="1" customWidth="1"/>
    <col min="15644" max="15644" width="8.7109375" style="1" customWidth="1"/>
    <col min="15645" max="15645" width="18.42578125" style="1" customWidth="1"/>
    <col min="15646" max="15647" width="8.7109375" style="1" customWidth="1"/>
    <col min="15648" max="15648" width="11.5703125" style="1" customWidth="1"/>
    <col min="15649" max="15651" width="8.7109375" style="1" customWidth="1"/>
    <col min="15652" max="15652" width="20.5703125" style="1" customWidth="1"/>
    <col min="15653" max="15872" width="10.140625" style="1"/>
    <col min="15873" max="15873" width="46.42578125" style="1" customWidth="1"/>
    <col min="15874" max="15874" width="7.42578125" style="1" customWidth="1"/>
    <col min="15875" max="15875" width="42.140625" style="1" customWidth="1"/>
    <col min="15876" max="15876" width="47.140625" style="1" customWidth="1"/>
    <col min="15877" max="15877" width="7.85546875" style="1" customWidth="1"/>
    <col min="15878" max="15878" width="12.7109375" style="1" customWidth="1"/>
    <col min="15879" max="15879" width="25.7109375" style="1" customWidth="1"/>
    <col min="15880" max="15882" width="12.7109375" style="1" customWidth="1"/>
    <col min="15883" max="15883" width="21.5703125" style="1" customWidth="1"/>
    <col min="15884" max="15884" width="6.7109375" style="1" customWidth="1"/>
    <col min="15885" max="15885" width="3.28515625" style="1" customWidth="1"/>
    <col min="15886" max="15887" width="15.7109375" style="1" customWidth="1"/>
    <col min="15888" max="15888" width="13.5703125" style="1" customWidth="1"/>
    <col min="15889" max="15889" width="11.7109375" style="1" customWidth="1"/>
    <col min="15890" max="15890" width="15.7109375" style="1" customWidth="1"/>
    <col min="15891" max="15891" width="13" style="1" customWidth="1"/>
    <col min="15892" max="15892" width="18.140625" style="1" customWidth="1"/>
    <col min="15893" max="15894" width="11.5703125" style="1" customWidth="1"/>
    <col min="15895" max="15895" width="12.5703125" style="1" customWidth="1"/>
    <col min="15896" max="15896" width="10.85546875" style="1" customWidth="1"/>
    <col min="15897" max="15897" width="8.42578125" style="1" customWidth="1"/>
    <col min="15898" max="15898" width="10.140625" style="1" customWidth="1"/>
    <col min="15899" max="15899" width="6.85546875" style="1" customWidth="1"/>
    <col min="15900" max="15900" width="8.7109375" style="1" customWidth="1"/>
    <col min="15901" max="15901" width="18.42578125" style="1" customWidth="1"/>
    <col min="15902" max="15903" width="8.7109375" style="1" customWidth="1"/>
    <col min="15904" max="15904" width="11.5703125" style="1" customWidth="1"/>
    <col min="15905" max="15907" width="8.7109375" style="1" customWidth="1"/>
    <col min="15908" max="15908" width="20.5703125" style="1" customWidth="1"/>
    <col min="15909" max="16128" width="10.140625" style="1"/>
    <col min="16129" max="16129" width="46.42578125" style="1" customWidth="1"/>
    <col min="16130" max="16130" width="7.42578125" style="1" customWidth="1"/>
    <col min="16131" max="16131" width="42.140625" style="1" customWidth="1"/>
    <col min="16132" max="16132" width="47.140625" style="1" customWidth="1"/>
    <col min="16133" max="16133" width="7.85546875" style="1" customWidth="1"/>
    <col min="16134" max="16134" width="12.7109375" style="1" customWidth="1"/>
    <col min="16135" max="16135" width="25.7109375" style="1" customWidth="1"/>
    <col min="16136" max="16138" width="12.7109375" style="1" customWidth="1"/>
    <col min="16139" max="16139" width="21.5703125" style="1" customWidth="1"/>
    <col min="16140" max="16140" width="6.7109375" style="1" customWidth="1"/>
    <col min="16141" max="16141" width="3.28515625" style="1" customWidth="1"/>
    <col min="16142" max="16143" width="15.7109375" style="1" customWidth="1"/>
    <col min="16144" max="16144" width="13.5703125" style="1" customWidth="1"/>
    <col min="16145" max="16145" width="11.7109375" style="1" customWidth="1"/>
    <col min="16146" max="16146" width="15.7109375" style="1" customWidth="1"/>
    <col min="16147" max="16147" width="13" style="1" customWidth="1"/>
    <col min="16148" max="16148" width="18.140625" style="1" customWidth="1"/>
    <col min="16149" max="16150" width="11.5703125" style="1" customWidth="1"/>
    <col min="16151" max="16151" width="12.5703125" style="1" customWidth="1"/>
    <col min="16152" max="16152" width="10.85546875" style="1" customWidth="1"/>
    <col min="16153" max="16153" width="8.42578125" style="1" customWidth="1"/>
    <col min="16154" max="16154" width="10.140625" style="1" customWidth="1"/>
    <col min="16155" max="16155" width="6.85546875" style="1" customWidth="1"/>
    <col min="16156" max="16156" width="8.7109375" style="1" customWidth="1"/>
    <col min="16157" max="16157" width="18.42578125" style="1" customWidth="1"/>
    <col min="16158" max="16159" width="8.7109375" style="1" customWidth="1"/>
    <col min="16160" max="16160" width="11.5703125" style="1" customWidth="1"/>
    <col min="16161" max="16163" width="8.7109375" style="1" customWidth="1"/>
    <col min="16164" max="16164" width="20.5703125" style="1" customWidth="1"/>
    <col min="16165" max="16384" width="10.140625" style="1"/>
  </cols>
  <sheetData>
    <row r="1" spans="2:36" ht="52.5" customHeight="1" x14ac:dyDescent="0.6">
      <c r="B1" s="1951" t="s">
        <v>0</v>
      </c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  <c r="O1" s="1951"/>
      <c r="P1" s="1951"/>
      <c r="Q1" s="1951"/>
      <c r="R1" s="1951"/>
      <c r="S1" s="1951"/>
      <c r="T1" s="1951"/>
      <c r="U1" s="1951"/>
      <c r="V1" s="1951"/>
      <c r="W1" s="1951"/>
      <c r="X1" s="1951"/>
      <c r="Y1" s="1951"/>
      <c r="Z1" s="1951"/>
      <c r="AA1" s="1951"/>
      <c r="AB1" s="1951"/>
      <c r="AC1" s="1951"/>
      <c r="AD1" s="1951"/>
      <c r="AE1" s="1951"/>
      <c r="AF1" s="1951"/>
      <c r="AG1" s="1951"/>
      <c r="AH1" s="1951"/>
      <c r="AI1" s="1951"/>
      <c r="AJ1" s="1951"/>
    </row>
    <row r="2" spans="2:36" ht="15.75" customHeight="1" x14ac:dyDescent="0.2"/>
    <row r="3" spans="2:36" ht="56.25" customHeight="1" x14ac:dyDescent="0.2">
      <c r="B3" s="1952" t="s">
        <v>1</v>
      </c>
      <c r="C3" s="1952"/>
      <c r="D3" s="1952"/>
      <c r="E3" s="1952"/>
      <c r="F3" s="1952"/>
      <c r="G3" s="1952"/>
      <c r="H3" s="1952"/>
      <c r="I3" s="1952"/>
      <c r="J3" s="1952"/>
      <c r="K3" s="1952"/>
      <c r="L3" s="1952"/>
      <c r="M3" s="1952"/>
      <c r="N3" s="1952"/>
      <c r="O3" s="1952"/>
      <c r="P3" s="1952"/>
      <c r="Q3" s="1952"/>
      <c r="R3" s="1952"/>
      <c r="S3" s="1952"/>
      <c r="T3" s="1952"/>
      <c r="U3" s="1952"/>
      <c r="V3" s="1952"/>
      <c r="W3" s="1952"/>
      <c r="X3" s="1952"/>
      <c r="Y3" s="1952"/>
      <c r="Z3" s="1952"/>
      <c r="AA3" s="1952"/>
      <c r="AB3" s="1952"/>
      <c r="AC3" s="1952"/>
      <c r="AD3" s="1952"/>
      <c r="AE3" s="1952"/>
      <c r="AF3" s="1952"/>
      <c r="AG3" s="1952"/>
      <c r="AH3" s="1952"/>
      <c r="AI3" s="1952"/>
      <c r="AJ3" s="1952"/>
    </row>
    <row r="4" spans="2:36" ht="48" customHeight="1" x14ac:dyDescent="0.2">
      <c r="B4" s="1953" t="s">
        <v>2</v>
      </c>
      <c r="C4" s="1953"/>
      <c r="D4" s="1953"/>
      <c r="E4" s="1953"/>
      <c r="F4" s="1953"/>
      <c r="G4" s="1953"/>
      <c r="H4" s="1953"/>
      <c r="I4" s="1953"/>
      <c r="J4" s="1953"/>
      <c r="K4" s="1953"/>
      <c r="L4" s="1953"/>
      <c r="M4" s="1953"/>
      <c r="N4" s="1953"/>
      <c r="O4" s="1953"/>
      <c r="P4" s="1953"/>
      <c r="Q4" s="1953"/>
      <c r="R4" s="1953"/>
      <c r="S4" s="1953"/>
      <c r="T4" s="1953"/>
      <c r="U4" s="1953"/>
      <c r="V4" s="1953"/>
      <c r="W4" s="1953"/>
      <c r="X4" s="1953"/>
      <c r="Y4" s="1953"/>
      <c r="Z4" s="1953"/>
      <c r="AA4" s="1953"/>
      <c r="AB4" s="1953"/>
      <c r="AC4" s="1953"/>
      <c r="AD4" s="1953"/>
      <c r="AE4" s="1953"/>
      <c r="AF4" s="1953"/>
      <c r="AG4" s="1953"/>
      <c r="AH4" s="1953"/>
      <c r="AI4" s="1953"/>
      <c r="AJ4" s="1953"/>
    </row>
    <row r="5" spans="2:36" ht="53.25" customHeight="1" x14ac:dyDescent="0.2">
      <c r="C5" s="1954" t="s">
        <v>3</v>
      </c>
      <c r="D5" s="1954"/>
      <c r="E5" s="7"/>
      <c r="F5" s="1955" t="s">
        <v>4</v>
      </c>
      <c r="G5" s="1955"/>
      <c r="H5" s="1955"/>
      <c r="I5" s="1955"/>
      <c r="J5" s="1955"/>
      <c r="K5" s="1955"/>
      <c r="L5" s="1955"/>
      <c r="M5" s="1955"/>
      <c r="N5" s="1955"/>
      <c r="O5" s="1955"/>
      <c r="P5" s="1955"/>
      <c r="Q5" s="1955"/>
      <c r="R5" s="1955"/>
      <c r="S5" s="1955"/>
      <c r="T5" s="1955"/>
      <c r="U5" s="1955"/>
      <c r="V5" s="1955"/>
      <c r="W5" s="1955"/>
      <c r="X5" s="1955"/>
      <c r="Y5" s="1955"/>
    </row>
    <row r="6" spans="2:36" ht="78" customHeight="1" x14ac:dyDescent="0.5">
      <c r="B6" s="1956" t="s">
        <v>5</v>
      </c>
      <c r="C6" s="1957"/>
      <c r="D6" s="1957"/>
      <c r="E6" s="8"/>
      <c r="F6" s="9"/>
      <c r="G6" s="10"/>
      <c r="H6" s="11"/>
      <c r="I6" s="11"/>
      <c r="J6" s="11"/>
      <c r="K6" s="11"/>
      <c r="L6" s="12"/>
      <c r="M6" s="13"/>
      <c r="N6" s="14"/>
      <c r="O6" s="14"/>
      <c r="P6" s="14"/>
      <c r="Q6" s="14"/>
      <c r="R6" s="14"/>
      <c r="S6" s="14"/>
      <c r="T6" s="14"/>
      <c r="U6" s="14"/>
      <c r="V6" s="15"/>
      <c r="W6" s="16"/>
      <c r="X6" s="17"/>
      <c r="Y6" s="1958" t="s">
        <v>6</v>
      </c>
      <c r="Z6" s="1958"/>
      <c r="AA6" s="1958"/>
      <c r="AB6" s="1958"/>
      <c r="AC6" s="1958"/>
      <c r="AD6" s="1959" t="s">
        <v>7</v>
      </c>
      <c r="AE6" s="1959"/>
      <c r="AF6" s="1959"/>
      <c r="AG6" s="1959"/>
      <c r="AH6" s="1959"/>
      <c r="AI6" s="1959"/>
      <c r="AJ6" s="1959"/>
    </row>
    <row r="7" spans="2:36" ht="51.75" customHeight="1" x14ac:dyDescent="0.5">
      <c r="B7" s="8"/>
      <c r="C7" s="8"/>
      <c r="D7" s="8"/>
      <c r="E7" s="8"/>
      <c r="F7" s="9" t="s">
        <v>8</v>
      </c>
      <c r="G7" s="10"/>
      <c r="H7" s="11"/>
      <c r="I7" s="11"/>
      <c r="J7" s="11"/>
      <c r="K7" s="11"/>
      <c r="L7" s="18" t="s">
        <v>9</v>
      </c>
      <c r="M7" s="19" t="s">
        <v>10</v>
      </c>
      <c r="N7" s="20"/>
      <c r="O7" s="20"/>
      <c r="P7" s="20"/>
      <c r="Q7" s="20"/>
      <c r="R7" s="20"/>
      <c r="S7" s="20"/>
      <c r="T7" s="20"/>
      <c r="U7" s="20"/>
      <c r="V7" s="21"/>
      <c r="W7" s="22"/>
      <c r="X7" s="17"/>
      <c r="Y7" s="23" t="s">
        <v>11</v>
      </c>
      <c r="Z7" s="24"/>
      <c r="AA7" s="24"/>
      <c r="AB7" s="24"/>
      <c r="AC7" s="24"/>
      <c r="AD7" s="1944" t="s">
        <v>12</v>
      </c>
      <c r="AE7" s="1944"/>
      <c r="AF7" s="1944"/>
      <c r="AG7" s="1944"/>
      <c r="AH7" s="1944"/>
      <c r="AI7" s="1944"/>
      <c r="AJ7" s="1944"/>
    </row>
    <row r="8" spans="2:36" ht="70.5" customHeight="1" x14ac:dyDescent="0.5">
      <c r="C8" s="1945" t="s">
        <v>13</v>
      </c>
      <c r="D8" s="1945"/>
      <c r="E8" s="25"/>
      <c r="F8" s="26"/>
      <c r="G8" s="26"/>
      <c r="H8" s="26"/>
      <c r="I8" s="26"/>
      <c r="J8" s="27"/>
      <c r="K8" s="27"/>
      <c r="L8" s="27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7"/>
      <c r="Y8" s="16" t="s">
        <v>14</v>
      </c>
      <c r="Z8" s="24"/>
      <c r="AA8" s="24"/>
      <c r="AB8" s="24"/>
      <c r="AC8" s="24"/>
      <c r="AD8" s="1944" t="s">
        <v>15</v>
      </c>
      <c r="AE8" s="1944"/>
      <c r="AF8" s="1944"/>
      <c r="AG8" s="1944"/>
      <c r="AH8" s="1944"/>
      <c r="AI8" s="1944"/>
      <c r="AJ8" s="1944"/>
    </row>
    <row r="9" spans="2:36" ht="121.5" customHeight="1" x14ac:dyDescent="0.5">
      <c r="C9" s="1946" t="s">
        <v>16</v>
      </c>
      <c r="D9" s="1946"/>
      <c r="E9" s="25"/>
      <c r="F9" s="1947" t="s">
        <v>17</v>
      </c>
      <c r="G9" s="1947"/>
      <c r="H9" s="1947"/>
      <c r="I9" s="1947"/>
      <c r="J9" s="1947"/>
      <c r="K9" s="1947"/>
      <c r="L9" s="27"/>
      <c r="M9" s="1948" t="s">
        <v>18</v>
      </c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7"/>
      <c r="Y9" s="1949" t="s">
        <v>19</v>
      </c>
      <c r="Z9" s="1949"/>
      <c r="AA9" s="1949"/>
      <c r="AB9" s="1949"/>
      <c r="AC9" s="1949"/>
      <c r="AD9" s="1950" t="s">
        <v>20</v>
      </c>
      <c r="AE9" s="1950"/>
      <c r="AF9" s="1950"/>
      <c r="AG9" s="1950"/>
      <c r="AH9" s="1950"/>
      <c r="AI9" s="1950"/>
      <c r="AJ9" s="1950"/>
    </row>
    <row r="10" spans="2:36" ht="57" customHeight="1" x14ac:dyDescent="0.5">
      <c r="E10" s="29"/>
      <c r="F10" s="1947" t="s">
        <v>21</v>
      </c>
      <c r="G10" s="1947"/>
      <c r="H10" s="1947"/>
      <c r="I10" s="1947"/>
      <c r="J10" s="1947"/>
      <c r="K10" s="11"/>
      <c r="L10" s="18" t="s">
        <v>9</v>
      </c>
      <c r="M10" s="30" t="s">
        <v>22</v>
      </c>
      <c r="N10" s="31"/>
      <c r="O10" s="31"/>
      <c r="P10" s="32"/>
      <c r="Q10" s="32"/>
      <c r="R10" s="32"/>
      <c r="S10" s="32"/>
      <c r="T10" s="32"/>
      <c r="U10" s="32"/>
      <c r="V10" s="33"/>
      <c r="W10" s="34"/>
      <c r="X10" s="17"/>
      <c r="AD10" s="35"/>
      <c r="AE10" s="35"/>
      <c r="AF10" s="35"/>
      <c r="AG10" s="35"/>
      <c r="AH10" s="35"/>
      <c r="AI10" s="35"/>
      <c r="AJ10" s="35"/>
    </row>
    <row r="11" spans="2:36" ht="57" customHeight="1" x14ac:dyDescent="0.5">
      <c r="E11" s="36"/>
      <c r="F11" s="37" t="s">
        <v>23</v>
      </c>
      <c r="G11" s="38"/>
      <c r="H11" s="11"/>
      <c r="I11" s="11"/>
      <c r="J11" s="11"/>
      <c r="K11" s="11"/>
      <c r="L11" s="18" t="s">
        <v>9</v>
      </c>
      <c r="M11" s="1960" t="s">
        <v>24</v>
      </c>
      <c r="N11" s="1960"/>
      <c r="O11" s="1960"/>
      <c r="P11" s="1960"/>
      <c r="Q11" s="1960"/>
      <c r="R11" s="1960"/>
      <c r="S11" s="1960"/>
      <c r="T11" s="1960"/>
      <c r="U11" s="1960"/>
      <c r="V11" s="1960"/>
      <c r="W11" s="1960"/>
      <c r="X11" s="1960"/>
      <c r="Y11" s="1960"/>
      <c r="Z11" s="1960"/>
      <c r="AA11" s="24"/>
      <c r="AB11" s="24"/>
      <c r="AC11" s="24"/>
    </row>
    <row r="12" spans="2:36" ht="60" customHeight="1" x14ac:dyDescent="0.45">
      <c r="C12" s="39"/>
      <c r="D12" s="39"/>
      <c r="E12" s="36"/>
      <c r="F12" s="40"/>
      <c r="G12" s="41"/>
      <c r="H12" s="41"/>
      <c r="I12" s="41"/>
      <c r="J12" s="41"/>
      <c r="K12" s="41"/>
      <c r="L12" s="41"/>
      <c r="M12" s="1948" t="s">
        <v>25</v>
      </c>
      <c r="N12" s="1948"/>
      <c r="O12" s="1948"/>
      <c r="P12" s="1948"/>
      <c r="Q12" s="1948"/>
      <c r="R12" s="1948"/>
      <c r="S12" s="1948"/>
      <c r="T12" s="1948"/>
      <c r="U12" s="1948"/>
      <c r="V12" s="1948"/>
      <c r="W12" s="1948"/>
      <c r="X12" s="41"/>
      <c r="Y12" s="41"/>
      <c r="Z12" s="41"/>
      <c r="AA12" s="42"/>
      <c r="AB12" s="42"/>
      <c r="AC12" s="42"/>
    </row>
    <row r="13" spans="2:36" ht="43.5" customHeight="1" thickBot="1" x14ac:dyDescent="0.5">
      <c r="C13" s="39"/>
      <c r="D13" s="39"/>
      <c r="E13" s="36"/>
      <c r="F13" s="40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1"/>
      <c r="Y13" s="41"/>
      <c r="Z13" s="41"/>
      <c r="AA13" s="42"/>
      <c r="AB13" s="42"/>
      <c r="AC13" s="42"/>
      <c r="AD13" s="44"/>
      <c r="AE13" s="44"/>
      <c r="AF13" s="44"/>
      <c r="AG13" s="44"/>
      <c r="AH13" s="44"/>
      <c r="AI13" s="44"/>
      <c r="AJ13" s="44"/>
    </row>
    <row r="14" spans="2:36" s="45" customFormat="1" ht="93" customHeight="1" thickBot="1" x14ac:dyDescent="0.3">
      <c r="B14" s="1961" t="s">
        <v>26</v>
      </c>
      <c r="C14" s="1964" t="s">
        <v>216</v>
      </c>
      <c r="D14" s="1964"/>
      <c r="E14" s="1965"/>
      <c r="F14" s="1969" t="s">
        <v>27</v>
      </c>
      <c r="G14" s="1970"/>
      <c r="H14" s="1970"/>
      <c r="I14" s="1970"/>
      <c r="J14" s="1970"/>
      <c r="K14" s="1970"/>
      <c r="L14" s="1970"/>
      <c r="M14" s="1971"/>
      <c r="N14" s="1978" t="s">
        <v>28</v>
      </c>
      <c r="O14" s="1979"/>
      <c r="P14" s="1984" t="s">
        <v>29</v>
      </c>
      <c r="Q14" s="1985"/>
      <c r="R14" s="1985"/>
      <c r="S14" s="1985"/>
      <c r="T14" s="1988" t="s">
        <v>30</v>
      </c>
      <c r="U14" s="1991" t="s">
        <v>31</v>
      </c>
      <c r="V14" s="1992"/>
      <c r="W14" s="1992"/>
      <c r="X14" s="1992"/>
      <c r="Y14" s="1992"/>
      <c r="Z14" s="1992"/>
      <c r="AA14" s="1992"/>
      <c r="AB14" s="1993"/>
      <c r="AC14" s="2000" t="s">
        <v>32</v>
      </c>
      <c r="AD14" s="2001"/>
      <c r="AE14" s="2001"/>
      <c r="AF14" s="2001"/>
      <c r="AG14" s="2001"/>
      <c r="AH14" s="2001"/>
      <c r="AI14" s="2001"/>
      <c r="AJ14" s="2002"/>
    </row>
    <row r="15" spans="2:36" s="45" customFormat="1" ht="40.5" customHeight="1" thickBot="1" x14ac:dyDescent="0.3">
      <c r="B15" s="1962"/>
      <c r="C15" s="1954"/>
      <c r="D15" s="1954"/>
      <c r="E15" s="1966"/>
      <c r="F15" s="1972"/>
      <c r="G15" s="1973"/>
      <c r="H15" s="1973"/>
      <c r="I15" s="1973"/>
      <c r="J15" s="1973"/>
      <c r="K15" s="1973"/>
      <c r="L15" s="1973"/>
      <c r="M15" s="1974"/>
      <c r="N15" s="1980"/>
      <c r="O15" s="1981"/>
      <c r="P15" s="1986"/>
      <c r="Q15" s="1986"/>
      <c r="R15" s="1986"/>
      <c r="S15" s="1986"/>
      <c r="T15" s="1989"/>
      <c r="U15" s="1994"/>
      <c r="V15" s="1995"/>
      <c r="W15" s="1995"/>
      <c r="X15" s="1995"/>
      <c r="Y15" s="1995"/>
      <c r="Z15" s="1995"/>
      <c r="AA15" s="1995"/>
      <c r="AB15" s="1996"/>
      <c r="AC15" s="2003" t="s">
        <v>33</v>
      </c>
      <c r="AD15" s="2004"/>
      <c r="AE15" s="2004"/>
      <c r="AF15" s="2004"/>
      <c r="AG15" s="2004"/>
      <c r="AH15" s="2004"/>
      <c r="AI15" s="2004"/>
      <c r="AJ15" s="2005"/>
    </row>
    <row r="16" spans="2:36" s="45" customFormat="1" ht="45" customHeight="1" thickBot="1" x14ac:dyDescent="0.3">
      <c r="B16" s="1962"/>
      <c r="C16" s="1954"/>
      <c r="D16" s="1954"/>
      <c r="E16" s="1966"/>
      <c r="F16" s="1972"/>
      <c r="G16" s="1973"/>
      <c r="H16" s="1973"/>
      <c r="I16" s="1973"/>
      <c r="J16" s="1973"/>
      <c r="K16" s="1973"/>
      <c r="L16" s="1973"/>
      <c r="M16" s="1974"/>
      <c r="N16" s="1982"/>
      <c r="O16" s="1983"/>
      <c r="P16" s="1987"/>
      <c r="Q16" s="1987"/>
      <c r="R16" s="1987"/>
      <c r="S16" s="1987"/>
      <c r="T16" s="1989"/>
      <c r="U16" s="1997"/>
      <c r="V16" s="1998"/>
      <c r="W16" s="1998"/>
      <c r="X16" s="1998"/>
      <c r="Y16" s="1998"/>
      <c r="Z16" s="1998"/>
      <c r="AA16" s="1998"/>
      <c r="AB16" s="1999"/>
      <c r="AC16" s="2006" t="s">
        <v>34</v>
      </c>
      <c r="AD16" s="2007"/>
      <c r="AE16" s="2007"/>
      <c r="AF16" s="2007"/>
      <c r="AG16" s="2007"/>
      <c r="AH16" s="2007"/>
      <c r="AI16" s="2007"/>
      <c r="AJ16" s="2008"/>
    </row>
    <row r="17" spans="2:56" s="45" customFormat="1" ht="30" customHeight="1" thickBot="1" x14ac:dyDescent="0.3">
      <c r="B17" s="1962"/>
      <c r="C17" s="1954"/>
      <c r="D17" s="1954"/>
      <c r="E17" s="1966"/>
      <c r="F17" s="1972"/>
      <c r="G17" s="1973"/>
      <c r="H17" s="1973"/>
      <c r="I17" s="1973"/>
      <c r="J17" s="1973"/>
      <c r="K17" s="1973"/>
      <c r="L17" s="1973"/>
      <c r="M17" s="1974"/>
      <c r="N17" s="2009" t="s">
        <v>35</v>
      </c>
      <c r="O17" s="2012" t="s">
        <v>36</v>
      </c>
      <c r="P17" s="2015" t="s">
        <v>37</v>
      </c>
      <c r="Q17" s="2018" t="s">
        <v>38</v>
      </c>
      <c r="R17" s="2019"/>
      <c r="S17" s="2019"/>
      <c r="T17" s="1989"/>
      <c r="U17" s="2020" t="s">
        <v>39</v>
      </c>
      <c r="V17" s="2023" t="s">
        <v>40</v>
      </c>
      <c r="W17" s="2023" t="s">
        <v>41</v>
      </c>
      <c r="X17" s="2064" t="s">
        <v>42</v>
      </c>
      <c r="Y17" s="2064" t="s">
        <v>43</v>
      </c>
      <c r="Z17" s="2023" t="s">
        <v>44</v>
      </c>
      <c r="AA17" s="2023" t="s">
        <v>45</v>
      </c>
      <c r="AB17" s="2067" t="s">
        <v>46</v>
      </c>
      <c r="AC17" s="2045" t="s">
        <v>47</v>
      </c>
      <c r="AD17" s="2046"/>
      <c r="AE17" s="2046"/>
      <c r="AF17" s="2047"/>
      <c r="AG17" s="2045" t="s">
        <v>48</v>
      </c>
      <c r="AH17" s="2046"/>
      <c r="AI17" s="2046"/>
      <c r="AJ17" s="2047"/>
    </row>
    <row r="18" spans="2:56" s="46" customFormat="1" ht="30" customHeight="1" x14ac:dyDescent="0.25">
      <c r="B18" s="1962"/>
      <c r="C18" s="1954"/>
      <c r="D18" s="1954"/>
      <c r="E18" s="1966"/>
      <c r="F18" s="1972"/>
      <c r="G18" s="1973"/>
      <c r="H18" s="1973"/>
      <c r="I18" s="1973"/>
      <c r="J18" s="1973"/>
      <c r="K18" s="1973"/>
      <c r="L18" s="1973"/>
      <c r="M18" s="1974"/>
      <c r="N18" s="2010"/>
      <c r="O18" s="2013"/>
      <c r="P18" s="2016"/>
      <c r="Q18" s="2048" t="s">
        <v>49</v>
      </c>
      <c r="R18" s="2048" t="s">
        <v>50</v>
      </c>
      <c r="S18" s="2051" t="s">
        <v>51</v>
      </c>
      <c r="T18" s="1989"/>
      <c r="U18" s="2021"/>
      <c r="V18" s="2024"/>
      <c r="W18" s="2024"/>
      <c r="X18" s="2065"/>
      <c r="Y18" s="2065"/>
      <c r="Z18" s="2024"/>
      <c r="AA18" s="2024"/>
      <c r="AB18" s="2068"/>
      <c r="AC18" s="2054" t="s">
        <v>52</v>
      </c>
      <c r="AD18" s="2054"/>
      <c r="AE18" s="2054"/>
      <c r="AF18" s="2054"/>
      <c r="AG18" s="2055"/>
      <c r="AH18" s="2054"/>
      <c r="AI18" s="2054"/>
      <c r="AJ18" s="2056"/>
    </row>
    <row r="19" spans="2:56" s="46" customFormat="1" ht="30" customHeight="1" x14ac:dyDescent="0.25">
      <c r="B19" s="1962"/>
      <c r="C19" s="1954"/>
      <c r="D19" s="1954"/>
      <c r="E19" s="1966"/>
      <c r="F19" s="1972"/>
      <c r="G19" s="1973"/>
      <c r="H19" s="1973"/>
      <c r="I19" s="1973"/>
      <c r="J19" s="1973"/>
      <c r="K19" s="1973"/>
      <c r="L19" s="1973"/>
      <c r="M19" s="1974"/>
      <c r="N19" s="2010"/>
      <c r="O19" s="2013"/>
      <c r="P19" s="2016"/>
      <c r="Q19" s="2049"/>
      <c r="R19" s="2049"/>
      <c r="S19" s="2052"/>
      <c r="T19" s="1989"/>
      <c r="U19" s="2021"/>
      <c r="V19" s="2024"/>
      <c r="W19" s="2024"/>
      <c r="X19" s="2065"/>
      <c r="Y19" s="2065"/>
      <c r="Z19" s="2024"/>
      <c r="AA19" s="2024"/>
      <c r="AB19" s="2068"/>
      <c r="AC19" s="2057" t="s">
        <v>37</v>
      </c>
      <c r="AD19" s="2059" t="s">
        <v>53</v>
      </c>
      <c r="AE19" s="2060"/>
      <c r="AF19" s="2060"/>
      <c r="AG19" s="2061" t="s">
        <v>37</v>
      </c>
      <c r="AH19" s="2059" t="s">
        <v>53</v>
      </c>
      <c r="AI19" s="2060"/>
      <c r="AJ19" s="2063"/>
    </row>
    <row r="20" spans="2:56" s="46" customFormat="1" ht="140.25" customHeight="1" thickBot="1" x14ac:dyDescent="0.3">
      <c r="B20" s="1963"/>
      <c r="C20" s="1967"/>
      <c r="D20" s="1967"/>
      <c r="E20" s="1968"/>
      <c r="F20" s="1975"/>
      <c r="G20" s="1976"/>
      <c r="H20" s="1976"/>
      <c r="I20" s="1976"/>
      <c r="J20" s="1976"/>
      <c r="K20" s="1976"/>
      <c r="L20" s="1976"/>
      <c r="M20" s="1977"/>
      <c r="N20" s="2011"/>
      <c r="O20" s="2014"/>
      <c r="P20" s="2017"/>
      <c r="Q20" s="2050"/>
      <c r="R20" s="2050"/>
      <c r="S20" s="2053"/>
      <c r="T20" s="1990"/>
      <c r="U20" s="2022"/>
      <c r="V20" s="2025"/>
      <c r="W20" s="2025"/>
      <c r="X20" s="2066"/>
      <c r="Y20" s="2066"/>
      <c r="Z20" s="2025"/>
      <c r="AA20" s="2025"/>
      <c r="AB20" s="2069"/>
      <c r="AC20" s="2058"/>
      <c r="AD20" s="47" t="s">
        <v>49</v>
      </c>
      <c r="AE20" s="47" t="s">
        <v>54</v>
      </c>
      <c r="AF20" s="48" t="s">
        <v>55</v>
      </c>
      <c r="AG20" s="2062"/>
      <c r="AH20" s="47" t="s">
        <v>49</v>
      </c>
      <c r="AI20" s="47" t="s">
        <v>54</v>
      </c>
      <c r="AJ20" s="49" t="s">
        <v>55</v>
      </c>
    </row>
    <row r="21" spans="2:56" s="66" customFormat="1" ht="31.5" customHeight="1" thickBot="1" x14ac:dyDescent="0.3">
      <c r="B21" s="50">
        <v>1</v>
      </c>
      <c r="C21" s="2026">
        <v>2</v>
      </c>
      <c r="D21" s="2026"/>
      <c r="E21" s="2027"/>
      <c r="F21" s="2028">
        <v>3</v>
      </c>
      <c r="G21" s="2029"/>
      <c r="H21" s="2029"/>
      <c r="I21" s="2029"/>
      <c r="J21" s="2029"/>
      <c r="K21" s="2029"/>
      <c r="L21" s="2029"/>
      <c r="M21" s="2030"/>
      <c r="N21" s="51">
        <v>4</v>
      </c>
      <c r="O21" s="52">
        <v>5</v>
      </c>
      <c r="P21" s="53">
        <v>6</v>
      </c>
      <c r="Q21" s="54">
        <v>7</v>
      </c>
      <c r="R21" s="54">
        <v>8</v>
      </c>
      <c r="S21" s="55">
        <v>9</v>
      </c>
      <c r="T21" s="56">
        <v>10</v>
      </c>
      <c r="U21" s="57">
        <v>11</v>
      </c>
      <c r="V21" s="58">
        <v>12</v>
      </c>
      <c r="W21" s="58">
        <v>13</v>
      </c>
      <c r="X21" s="58">
        <v>14</v>
      </c>
      <c r="Y21" s="58">
        <v>15</v>
      </c>
      <c r="Z21" s="58">
        <v>16</v>
      </c>
      <c r="AA21" s="59">
        <v>17</v>
      </c>
      <c r="AB21" s="52">
        <v>18</v>
      </c>
      <c r="AC21" s="60">
        <v>19</v>
      </c>
      <c r="AD21" s="61">
        <v>20</v>
      </c>
      <c r="AE21" s="61">
        <v>21</v>
      </c>
      <c r="AF21" s="62">
        <v>22</v>
      </c>
      <c r="AG21" s="63">
        <v>23</v>
      </c>
      <c r="AH21" s="64">
        <v>24</v>
      </c>
      <c r="AI21" s="64">
        <v>25</v>
      </c>
      <c r="AJ21" s="65">
        <v>26</v>
      </c>
    </row>
    <row r="22" spans="2:56" s="67" customFormat="1" ht="50.1" customHeight="1" thickBot="1" x14ac:dyDescent="0.3">
      <c r="B22" s="2031" t="s">
        <v>56</v>
      </c>
      <c r="C22" s="2032"/>
      <c r="D22" s="2032"/>
      <c r="E22" s="2032"/>
      <c r="F22" s="2032"/>
      <c r="G22" s="2032"/>
      <c r="H22" s="2032"/>
      <c r="I22" s="2032"/>
      <c r="J22" s="2032"/>
      <c r="K22" s="2032"/>
      <c r="L22" s="2032"/>
      <c r="M22" s="2032"/>
      <c r="N22" s="2032"/>
      <c r="O22" s="2032"/>
      <c r="P22" s="2032"/>
      <c r="Q22" s="2032"/>
      <c r="R22" s="2032"/>
      <c r="S22" s="2032"/>
      <c r="T22" s="2032"/>
      <c r="U22" s="2032"/>
      <c r="V22" s="2032"/>
      <c r="W22" s="2032"/>
      <c r="X22" s="2032"/>
      <c r="Y22" s="2032"/>
      <c r="Z22" s="2032"/>
      <c r="AA22" s="2032"/>
      <c r="AB22" s="2032"/>
      <c r="AC22" s="2032"/>
      <c r="AD22" s="2032"/>
      <c r="AE22" s="2032"/>
      <c r="AF22" s="2032"/>
      <c r="AG22" s="2032"/>
      <c r="AH22" s="2032"/>
      <c r="AI22" s="2032"/>
      <c r="AJ22" s="2033"/>
    </row>
    <row r="23" spans="2:56" s="67" customFormat="1" ht="50.1" customHeight="1" thickBot="1" x14ac:dyDescent="0.3">
      <c r="B23" s="2034" t="s">
        <v>57</v>
      </c>
      <c r="C23" s="2035"/>
      <c r="D23" s="2035"/>
      <c r="E23" s="2035"/>
      <c r="F23" s="2035"/>
      <c r="G23" s="2035"/>
      <c r="H23" s="2035"/>
      <c r="I23" s="2035"/>
      <c r="J23" s="2035"/>
      <c r="K23" s="2035"/>
      <c r="L23" s="2035"/>
      <c r="M23" s="2035"/>
      <c r="N23" s="2035"/>
      <c r="O23" s="2035"/>
      <c r="P23" s="2035"/>
      <c r="Q23" s="2035"/>
      <c r="R23" s="2035"/>
      <c r="S23" s="2035"/>
      <c r="T23" s="2035"/>
      <c r="U23" s="2035"/>
      <c r="V23" s="2035"/>
      <c r="W23" s="2035"/>
      <c r="X23" s="2035"/>
      <c r="Y23" s="2035"/>
      <c r="Z23" s="2035"/>
      <c r="AA23" s="2035"/>
      <c r="AB23" s="2035"/>
      <c r="AC23" s="2035"/>
      <c r="AD23" s="2035"/>
      <c r="AE23" s="2035"/>
      <c r="AF23" s="2035"/>
      <c r="AG23" s="2035"/>
      <c r="AH23" s="2035"/>
      <c r="AI23" s="2035"/>
      <c r="AJ23" s="2036"/>
      <c r="AK23" s="68"/>
      <c r="AL23" s="68"/>
      <c r="AM23" s="68"/>
      <c r="AN23" s="68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</row>
    <row r="24" spans="2:56" s="84" customFormat="1" ht="132.75" customHeight="1" thickBot="1" x14ac:dyDescent="0.55000000000000004">
      <c r="B24" s="70">
        <v>1</v>
      </c>
      <c r="C24" s="2037" t="s">
        <v>58</v>
      </c>
      <c r="D24" s="2038"/>
      <c r="E24" s="2039"/>
      <c r="F24" s="2040" t="s">
        <v>59</v>
      </c>
      <c r="G24" s="1948"/>
      <c r="H24" s="1948"/>
      <c r="I24" s="1948"/>
      <c r="J24" s="1948"/>
      <c r="K24" s="1948"/>
      <c r="L24" s="1948"/>
      <c r="M24" s="2041"/>
      <c r="N24" s="71">
        <v>14</v>
      </c>
      <c r="O24" s="72">
        <f>N24*30</f>
        <v>420</v>
      </c>
      <c r="P24" s="73"/>
      <c r="Q24" s="74"/>
      <c r="R24" s="74"/>
      <c r="S24" s="75"/>
      <c r="T24" s="76">
        <f>O24-P24</f>
        <v>420</v>
      </c>
      <c r="U24" s="77"/>
      <c r="V24" s="78">
        <v>3</v>
      </c>
      <c r="W24" s="79"/>
      <c r="X24" s="79"/>
      <c r="Y24" s="79"/>
      <c r="Z24" s="79"/>
      <c r="AA24" s="80"/>
      <c r="AB24" s="80"/>
      <c r="AC24" s="2042"/>
      <c r="AD24" s="2043"/>
      <c r="AE24" s="2043"/>
      <c r="AF24" s="2044"/>
      <c r="AG24" s="81"/>
      <c r="AH24" s="82"/>
      <c r="AI24" s="82"/>
      <c r="AJ24" s="83"/>
    </row>
    <row r="25" spans="2:56" s="84" customFormat="1" ht="134.25" customHeight="1" x14ac:dyDescent="0.5">
      <c r="B25" s="70">
        <v>2</v>
      </c>
      <c r="C25" s="2086" t="s">
        <v>60</v>
      </c>
      <c r="D25" s="2087"/>
      <c r="E25" s="2088"/>
      <c r="F25" s="2089" t="s">
        <v>59</v>
      </c>
      <c r="G25" s="2090"/>
      <c r="H25" s="2090"/>
      <c r="I25" s="2090"/>
      <c r="J25" s="2090"/>
      <c r="K25" s="2090"/>
      <c r="L25" s="2090"/>
      <c r="M25" s="2091"/>
      <c r="N25" s="85">
        <v>16</v>
      </c>
      <c r="O25" s="86">
        <f>N25*30</f>
        <v>480</v>
      </c>
      <c r="P25" s="87"/>
      <c r="Q25" s="88"/>
      <c r="R25" s="88"/>
      <c r="S25" s="89"/>
      <c r="T25" s="90">
        <f>O25-P25</f>
        <v>480</v>
      </c>
      <c r="U25" s="91"/>
      <c r="V25" s="92"/>
      <c r="W25" s="79"/>
      <c r="X25" s="79"/>
      <c r="Y25" s="79"/>
      <c r="Z25" s="79"/>
      <c r="AA25" s="80"/>
      <c r="AB25" s="80"/>
      <c r="AC25" s="2092"/>
      <c r="AD25" s="2093"/>
      <c r="AE25" s="2093"/>
      <c r="AF25" s="2094"/>
      <c r="AG25" s="81"/>
      <c r="AH25" s="82"/>
      <c r="AI25" s="82"/>
      <c r="AJ25" s="83"/>
    </row>
    <row r="26" spans="2:56" s="108" customFormat="1" ht="50.1" customHeight="1" thickBot="1" x14ac:dyDescent="0.5">
      <c r="B26" s="93"/>
      <c r="C26" s="2095"/>
      <c r="D26" s="2095"/>
      <c r="E26" s="2096"/>
      <c r="F26" s="2097"/>
      <c r="G26" s="2098"/>
      <c r="H26" s="2098"/>
      <c r="I26" s="2098"/>
      <c r="J26" s="2098"/>
      <c r="K26" s="2098"/>
      <c r="L26" s="2098"/>
      <c r="M26" s="2099"/>
      <c r="N26" s="94"/>
      <c r="O26" s="95"/>
      <c r="P26" s="96"/>
      <c r="Q26" s="97"/>
      <c r="R26" s="97"/>
      <c r="S26" s="98"/>
      <c r="T26" s="99"/>
      <c r="U26" s="100"/>
      <c r="V26" s="101"/>
      <c r="W26" s="101"/>
      <c r="X26" s="102"/>
      <c r="Y26" s="101"/>
      <c r="Z26" s="101"/>
      <c r="AA26" s="101"/>
      <c r="AB26" s="103"/>
      <c r="AC26" s="104"/>
      <c r="AD26" s="101"/>
      <c r="AE26" s="101"/>
      <c r="AF26" s="103"/>
      <c r="AG26" s="105"/>
      <c r="AH26" s="106"/>
      <c r="AI26" s="106"/>
      <c r="AJ26" s="107"/>
    </row>
    <row r="27" spans="2:56" s="120" customFormat="1" ht="50.1" customHeight="1" thickBot="1" x14ac:dyDescent="0.55000000000000004">
      <c r="B27" s="2100" t="s">
        <v>61</v>
      </c>
      <c r="C27" s="2101"/>
      <c r="D27" s="2101"/>
      <c r="E27" s="2101"/>
      <c r="F27" s="2101"/>
      <c r="G27" s="2101"/>
      <c r="H27" s="2101"/>
      <c r="I27" s="2101"/>
      <c r="J27" s="2101"/>
      <c r="K27" s="2101"/>
      <c r="L27" s="2101"/>
      <c r="M27" s="2102"/>
      <c r="N27" s="109">
        <f t="shared" ref="N27:T27" si="0">SUM(N24:N26)</f>
        <v>30</v>
      </c>
      <c r="O27" s="110">
        <f t="shared" si="0"/>
        <v>900</v>
      </c>
      <c r="P27" s="111"/>
      <c r="Q27" s="112"/>
      <c r="R27" s="112"/>
      <c r="S27" s="113"/>
      <c r="T27" s="114">
        <f t="shared" si="0"/>
        <v>900</v>
      </c>
      <c r="U27" s="115"/>
      <c r="V27" s="116">
        <v>1</v>
      </c>
      <c r="W27" s="116"/>
      <c r="X27" s="117"/>
      <c r="Y27" s="116"/>
      <c r="Z27" s="116"/>
      <c r="AA27" s="116"/>
      <c r="AB27" s="118"/>
      <c r="AC27" s="119"/>
      <c r="AD27" s="116"/>
      <c r="AE27" s="116"/>
      <c r="AF27" s="118"/>
      <c r="AG27" s="119"/>
      <c r="AH27" s="116"/>
      <c r="AI27" s="116"/>
      <c r="AJ27" s="118"/>
    </row>
    <row r="28" spans="2:56" s="108" customFormat="1" ht="50.1" hidden="1" customHeight="1" x14ac:dyDescent="0.55000000000000004">
      <c r="B28" s="2031" t="s">
        <v>62</v>
      </c>
      <c r="C28" s="2070"/>
      <c r="D28" s="2070"/>
      <c r="E28" s="2070"/>
      <c r="F28" s="2070"/>
      <c r="G28" s="2070"/>
      <c r="H28" s="2070"/>
      <c r="I28" s="2070"/>
      <c r="J28" s="2070"/>
      <c r="K28" s="2070"/>
      <c r="L28" s="2070"/>
      <c r="M28" s="2070"/>
      <c r="N28" s="2070"/>
      <c r="O28" s="2070"/>
      <c r="P28" s="2070"/>
      <c r="Q28" s="2070"/>
      <c r="R28" s="2070"/>
      <c r="S28" s="2070"/>
      <c r="T28" s="2070"/>
      <c r="U28" s="2070"/>
      <c r="V28" s="2070"/>
      <c r="W28" s="2070"/>
      <c r="X28" s="2070"/>
      <c r="Y28" s="2070"/>
      <c r="Z28" s="2070"/>
      <c r="AA28" s="2070"/>
      <c r="AB28" s="2070"/>
      <c r="AC28" s="2070"/>
      <c r="AD28" s="2070"/>
      <c r="AE28" s="2070"/>
      <c r="AF28" s="2070"/>
      <c r="AG28" s="2071"/>
      <c r="AH28" s="2071"/>
      <c r="AI28" s="2071"/>
      <c r="AJ28" s="2072"/>
    </row>
    <row r="29" spans="2:56" s="108" customFormat="1" ht="50.1" hidden="1" customHeight="1" x14ac:dyDescent="0.55000000000000004">
      <c r="B29" s="2031" t="s">
        <v>63</v>
      </c>
      <c r="C29" s="2073"/>
      <c r="D29" s="2073"/>
      <c r="E29" s="2073"/>
      <c r="F29" s="2073"/>
      <c r="G29" s="2073"/>
      <c r="H29" s="2073"/>
      <c r="I29" s="2073"/>
      <c r="J29" s="2073"/>
      <c r="K29" s="2073"/>
      <c r="L29" s="2073"/>
      <c r="M29" s="2073"/>
      <c r="N29" s="2073"/>
      <c r="O29" s="2073"/>
      <c r="P29" s="2073"/>
      <c r="Q29" s="2073"/>
      <c r="R29" s="2073"/>
      <c r="S29" s="2073"/>
      <c r="T29" s="2073"/>
      <c r="U29" s="2073"/>
      <c r="V29" s="2073"/>
      <c r="W29" s="2073"/>
      <c r="X29" s="2073"/>
      <c r="Y29" s="2073"/>
      <c r="Z29" s="2073"/>
      <c r="AA29" s="2073"/>
      <c r="AB29" s="2073"/>
      <c r="AC29" s="2073"/>
      <c r="AD29" s="2073"/>
      <c r="AE29" s="2073"/>
      <c r="AF29" s="2073"/>
      <c r="AG29" s="2071"/>
      <c r="AH29" s="2071"/>
      <c r="AI29" s="2071"/>
      <c r="AJ29" s="2072"/>
    </row>
    <row r="30" spans="2:56" s="108" customFormat="1" ht="50.1" hidden="1" customHeight="1" x14ac:dyDescent="0.45">
      <c r="B30" s="121"/>
      <c r="C30" s="2074"/>
      <c r="D30" s="2075"/>
      <c r="E30" s="2076"/>
      <c r="F30" s="2077"/>
      <c r="G30" s="2078"/>
      <c r="H30" s="2078"/>
      <c r="I30" s="2078"/>
      <c r="J30" s="2078"/>
      <c r="K30" s="2078"/>
      <c r="L30" s="2078"/>
      <c r="M30" s="2079"/>
      <c r="N30" s="122"/>
      <c r="O30" s="123"/>
      <c r="P30" s="124"/>
      <c r="Q30" s="125"/>
      <c r="R30" s="125"/>
      <c r="S30" s="126"/>
      <c r="T30" s="127"/>
      <c r="U30" s="128"/>
      <c r="V30" s="129"/>
      <c r="W30" s="129"/>
      <c r="X30" s="129"/>
      <c r="Y30" s="129"/>
      <c r="Z30" s="129"/>
      <c r="AA30" s="130"/>
      <c r="AB30" s="130"/>
      <c r="AC30" s="124"/>
      <c r="AD30" s="125"/>
      <c r="AE30" s="125"/>
      <c r="AF30" s="123"/>
      <c r="AG30" s="131"/>
      <c r="AH30" s="132"/>
      <c r="AI30" s="132"/>
      <c r="AJ30" s="133"/>
    </row>
    <row r="31" spans="2:56" s="108" customFormat="1" ht="50.1" hidden="1" customHeight="1" x14ac:dyDescent="0.45">
      <c r="B31" s="121"/>
      <c r="C31" s="2080"/>
      <c r="D31" s="2081"/>
      <c r="E31" s="2082"/>
      <c r="F31" s="2083"/>
      <c r="G31" s="2084"/>
      <c r="H31" s="2084"/>
      <c r="I31" s="2084"/>
      <c r="J31" s="2084"/>
      <c r="K31" s="2084"/>
      <c r="L31" s="2084"/>
      <c r="M31" s="2085"/>
      <c r="N31" s="134"/>
      <c r="O31" s="135"/>
      <c r="P31" s="136"/>
      <c r="Q31" s="137"/>
      <c r="R31" s="137"/>
      <c r="S31" s="138"/>
      <c r="T31" s="139"/>
      <c r="U31" s="128"/>
      <c r="V31" s="129"/>
      <c r="W31" s="129"/>
      <c r="X31" s="129"/>
      <c r="Y31" s="129"/>
      <c r="Z31" s="129"/>
      <c r="AA31" s="130"/>
      <c r="AB31" s="130"/>
      <c r="AC31" s="136"/>
      <c r="AD31" s="125"/>
      <c r="AE31" s="125"/>
      <c r="AF31" s="135"/>
      <c r="AG31" s="124"/>
      <c r="AH31" s="125"/>
      <c r="AI31" s="125"/>
      <c r="AJ31" s="123"/>
    </row>
    <row r="32" spans="2:56" s="108" customFormat="1" ht="50.1" hidden="1" customHeight="1" x14ac:dyDescent="0.45">
      <c r="B32" s="140"/>
      <c r="C32" s="2117"/>
      <c r="D32" s="2117"/>
      <c r="E32" s="2118"/>
      <c r="F32" s="2119"/>
      <c r="G32" s="2120"/>
      <c r="H32" s="2120"/>
      <c r="I32" s="2120"/>
      <c r="J32" s="2120"/>
      <c r="K32" s="2120"/>
      <c r="L32" s="2120"/>
      <c r="M32" s="2121"/>
      <c r="N32" s="94"/>
      <c r="O32" s="95"/>
      <c r="P32" s="141"/>
      <c r="Q32" s="142"/>
      <c r="R32" s="142"/>
      <c r="S32" s="143"/>
      <c r="T32" s="144"/>
      <c r="U32" s="145"/>
      <c r="V32" s="146"/>
      <c r="W32" s="146"/>
      <c r="X32" s="147"/>
      <c r="Y32" s="146"/>
      <c r="Z32" s="146"/>
      <c r="AA32" s="146"/>
      <c r="AB32" s="148"/>
      <c r="AC32" s="149"/>
      <c r="AD32" s="146"/>
      <c r="AE32" s="146"/>
      <c r="AF32" s="148"/>
      <c r="AG32" s="150"/>
      <c r="AH32" s="151"/>
      <c r="AI32" s="151"/>
      <c r="AJ32" s="152"/>
    </row>
    <row r="33" spans="2:36" s="120" customFormat="1" ht="50.1" hidden="1" customHeight="1" x14ac:dyDescent="0.5">
      <c r="B33" s="2100" t="s">
        <v>61</v>
      </c>
      <c r="C33" s="2114"/>
      <c r="D33" s="2114"/>
      <c r="E33" s="2114"/>
      <c r="F33" s="2114"/>
      <c r="G33" s="2114"/>
      <c r="H33" s="2114"/>
      <c r="I33" s="2114"/>
      <c r="J33" s="2114"/>
      <c r="K33" s="2114"/>
      <c r="L33" s="2114"/>
      <c r="M33" s="2115"/>
      <c r="N33" s="109">
        <f t="shared" ref="N33:T33" si="1">SUM(N30:N32)</f>
        <v>0</v>
      </c>
      <c r="O33" s="110">
        <f t="shared" si="1"/>
        <v>0</v>
      </c>
      <c r="P33" s="111">
        <f t="shared" si="1"/>
        <v>0</v>
      </c>
      <c r="Q33" s="112">
        <f t="shared" si="1"/>
        <v>0</v>
      </c>
      <c r="R33" s="112">
        <f t="shared" si="1"/>
        <v>0</v>
      </c>
      <c r="S33" s="113">
        <f t="shared" si="1"/>
        <v>0</v>
      </c>
      <c r="T33" s="114">
        <f t="shared" si="1"/>
        <v>0</v>
      </c>
      <c r="U33" s="115"/>
      <c r="V33" s="116"/>
      <c r="W33" s="116"/>
      <c r="X33" s="117"/>
      <c r="Y33" s="116"/>
      <c r="Z33" s="116"/>
      <c r="AA33" s="116"/>
      <c r="AB33" s="118"/>
      <c r="AC33" s="119">
        <f t="shared" ref="AC33:AJ33" si="2">SUM(AC30:AC32)</f>
        <v>0</v>
      </c>
      <c r="AD33" s="116">
        <f t="shared" si="2"/>
        <v>0</v>
      </c>
      <c r="AE33" s="116">
        <f t="shared" si="2"/>
        <v>0</v>
      </c>
      <c r="AF33" s="117">
        <f t="shared" si="2"/>
        <v>0</v>
      </c>
      <c r="AG33" s="115">
        <f t="shared" si="2"/>
        <v>0</v>
      </c>
      <c r="AH33" s="116">
        <f t="shared" si="2"/>
        <v>0</v>
      </c>
      <c r="AI33" s="116">
        <f t="shared" si="2"/>
        <v>0</v>
      </c>
      <c r="AJ33" s="118">
        <f t="shared" si="2"/>
        <v>0</v>
      </c>
    </row>
    <row r="34" spans="2:36" s="108" customFormat="1" ht="50.1" hidden="1" customHeight="1" x14ac:dyDescent="0.55000000000000004">
      <c r="B34" s="2031" t="s">
        <v>64</v>
      </c>
      <c r="C34" s="2032"/>
      <c r="D34" s="2032"/>
      <c r="E34" s="2032"/>
      <c r="F34" s="2032"/>
      <c r="G34" s="2032"/>
      <c r="H34" s="2032"/>
      <c r="I34" s="2032"/>
      <c r="J34" s="2032"/>
      <c r="K34" s="2032"/>
      <c r="L34" s="2032"/>
      <c r="M34" s="2032"/>
      <c r="N34" s="2032"/>
      <c r="O34" s="2032"/>
      <c r="P34" s="2032"/>
      <c r="Q34" s="2032"/>
      <c r="R34" s="2032"/>
      <c r="S34" s="2032"/>
      <c r="T34" s="2032"/>
      <c r="U34" s="2032"/>
      <c r="V34" s="2032"/>
      <c r="W34" s="2032"/>
      <c r="X34" s="2032"/>
      <c r="Y34" s="2032"/>
      <c r="Z34" s="2032"/>
      <c r="AA34" s="2032"/>
      <c r="AB34" s="2032"/>
      <c r="AC34" s="2032"/>
      <c r="AD34" s="2032"/>
      <c r="AE34" s="2032"/>
      <c r="AF34" s="2032"/>
      <c r="AG34" s="2071"/>
      <c r="AH34" s="2071"/>
      <c r="AI34" s="2071"/>
      <c r="AJ34" s="2072"/>
    </row>
    <row r="35" spans="2:36" s="108" customFormat="1" ht="80.099999999999994" hidden="1" customHeight="1" x14ac:dyDescent="0.45">
      <c r="B35" s="153"/>
      <c r="C35" s="2074"/>
      <c r="D35" s="2075"/>
      <c r="E35" s="2076"/>
      <c r="F35" s="2122"/>
      <c r="G35" s="2123"/>
      <c r="H35" s="2123"/>
      <c r="I35" s="2123"/>
      <c r="J35" s="2123"/>
      <c r="K35" s="2123"/>
      <c r="L35" s="2123"/>
      <c r="M35" s="2124"/>
      <c r="N35" s="154"/>
      <c r="O35" s="123"/>
      <c r="P35" s="124"/>
      <c r="Q35" s="125"/>
      <c r="R35" s="125"/>
      <c r="S35" s="126"/>
      <c r="T35" s="127"/>
      <c r="U35" s="154"/>
      <c r="V35" s="129"/>
      <c r="W35" s="129"/>
      <c r="X35" s="129"/>
      <c r="Y35" s="129"/>
      <c r="Z35" s="129"/>
      <c r="AA35" s="130"/>
      <c r="AB35" s="155"/>
      <c r="AC35" s="131"/>
      <c r="AD35" s="132"/>
      <c r="AE35" s="132"/>
      <c r="AF35" s="133"/>
      <c r="AG35" s="131"/>
      <c r="AH35" s="132"/>
      <c r="AI35" s="132"/>
      <c r="AJ35" s="133"/>
    </row>
    <row r="36" spans="2:36" s="108" customFormat="1" ht="80.099999999999994" hidden="1" customHeight="1" x14ac:dyDescent="0.45">
      <c r="B36" s="156"/>
      <c r="C36" s="2080"/>
      <c r="D36" s="2081"/>
      <c r="E36" s="2082"/>
      <c r="F36" s="2083"/>
      <c r="G36" s="2084"/>
      <c r="H36" s="2084"/>
      <c r="I36" s="2084"/>
      <c r="J36" s="2084"/>
      <c r="K36" s="2084"/>
      <c r="L36" s="2084"/>
      <c r="M36" s="2085"/>
      <c r="N36" s="157"/>
      <c r="O36" s="135"/>
      <c r="P36" s="136"/>
      <c r="Q36" s="125"/>
      <c r="R36" s="125"/>
      <c r="S36" s="126"/>
      <c r="T36" s="139"/>
      <c r="U36" s="134"/>
      <c r="V36" s="158"/>
      <c r="W36" s="158"/>
      <c r="X36" s="158"/>
      <c r="Y36" s="158"/>
      <c r="Z36" s="158"/>
      <c r="AA36" s="159"/>
      <c r="AB36" s="160"/>
      <c r="AC36" s="136"/>
      <c r="AD36" s="137"/>
      <c r="AE36" s="137"/>
      <c r="AF36" s="135"/>
      <c r="AG36" s="136"/>
      <c r="AH36" s="137"/>
      <c r="AI36" s="137"/>
      <c r="AJ36" s="135"/>
    </row>
    <row r="37" spans="2:36" s="108" customFormat="1" ht="50.1" hidden="1" customHeight="1" x14ac:dyDescent="0.45">
      <c r="B37" s="140"/>
      <c r="C37" s="2109"/>
      <c r="D37" s="2109"/>
      <c r="E37" s="2110"/>
      <c r="F37" s="2111"/>
      <c r="G37" s="2112"/>
      <c r="H37" s="2112"/>
      <c r="I37" s="2112"/>
      <c r="J37" s="2112"/>
      <c r="K37" s="2112"/>
      <c r="L37" s="2112"/>
      <c r="M37" s="2113"/>
      <c r="N37" s="161"/>
      <c r="O37" s="162"/>
      <c r="P37" s="163"/>
      <c r="Q37" s="164"/>
      <c r="R37" s="164"/>
      <c r="S37" s="165"/>
      <c r="T37" s="166"/>
      <c r="U37" s="167"/>
      <c r="V37" s="168"/>
      <c r="W37" s="168"/>
      <c r="X37" s="169"/>
      <c r="Y37" s="168"/>
      <c r="Z37" s="168"/>
      <c r="AA37" s="168"/>
      <c r="AB37" s="170"/>
      <c r="AC37" s="171"/>
      <c r="AD37" s="168"/>
      <c r="AE37" s="168"/>
      <c r="AF37" s="170"/>
      <c r="AG37" s="172"/>
      <c r="AH37" s="173"/>
      <c r="AI37" s="173"/>
      <c r="AJ37" s="174"/>
    </row>
    <row r="38" spans="2:36" s="120" customFormat="1" ht="50.1" hidden="1" customHeight="1" x14ac:dyDescent="0.5">
      <c r="B38" s="2100" t="s">
        <v>61</v>
      </c>
      <c r="C38" s="2114"/>
      <c r="D38" s="2114"/>
      <c r="E38" s="2114"/>
      <c r="F38" s="2114"/>
      <c r="G38" s="2114"/>
      <c r="H38" s="2114"/>
      <c r="I38" s="2114"/>
      <c r="J38" s="2114"/>
      <c r="K38" s="2114"/>
      <c r="L38" s="2114"/>
      <c r="M38" s="2115"/>
      <c r="N38" s="109">
        <f t="shared" ref="N38:T38" si="3">SUM(N35:N37)</f>
        <v>0</v>
      </c>
      <c r="O38" s="110">
        <f t="shared" si="3"/>
        <v>0</v>
      </c>
      <c r="P38" s="111">
        <f t="shared" si="3"/>
        <v>0</v>
      </c>
      <c r="Q38" s="111">
        <f t="shared" si="3"/>
        <v>0</v>
      </c>
      <c r="R38" s="111">
        <f t="shared" si="3"/>
        <v>0</v>
      </c>
      <c r="S38" s="175">
        <f t="shared" si="3"/>
        <v>0</v>
      </c>
      <c r="T38" s="114">
        <f t="shared" si="3"/>
        <v>0</v>
      </c>
      <c r="U38" s="115"/>
      <c r="V38" s="116"/>
      <c r="W38" s="116"/>
      <c r="X38" s="117"/>
      <c r="Y38" s="116"/>
      <c r="Z38" s="116"/>
      <c r="AA38" s="116"/>
      <c r="AB38" s="118"/>
      <c r="AC38" s="176">
        <f t="shared" ref="AC38:AJ38" si="4">SUM(AC35:AC37)</f>
        <v>0</v>
      </c>
      <c r="AD38" s="177">
        <f t="shared" si="4"/>
        <v>0</v>
      </c>
      <c r="AE38" s="177">
        <f t="shared" si="4"/>
        <v>0</v>
      </c>
      <c r="AF38" s="178">
        <f t="shared" si="4"/>
        <v>0</v>
      </c>
      <c r="AG38" s="176">
        <f t="shared" si="4"/>
        <v>0</v>
      </c>
      <c r="AH38" s="177">
        <f t="shared" si="4"/>
        <v>0</v>
      </c>
      <c r="AI38" s="177">
        <f t="shared" si="4"/>
        <v>0</v>
      </c>
      <c r="AJ38" s="178">
        <f t="shared" si="4"/>
        <v>0</v>
      </c>
    </row>
    <row r="39" spans="2:36" s="108" customFormat="1" ht="50.1" customHeight="1" thickBot="1" x14ac:dyDescent="0.5">
      <c r="B39" s="2116" t="s">
        <v>65</v>
      </c>
      <c r="C39" s="2114"/>
      <c r="D39" s="2114"/>
      <c r="E39" s="2114"/>
      <c r="F39" s="2114"/>
      <c r="G39" s="2114"/>
      <c r="H39" s="2114"/>
      <c r="I39" s="2114"/>
      <c r="J39" s="2114"/>
      <c r="K39" s="2114"/>
      <c r="L39" s="2114"/>
      <c r="M39" s="2115"/>
      <c r="N39" s="179">
        <f t="shared" ref="N39:T39" si="5">N27+N33+N38</f>
        <v>30</v>
      </c>
      <c r="O39" s="118">
        <f t="shared" si="5"/>
        <v>900</v>
      </c>
      <c r="P39" s="115"/>
      <c r="Q39" s="116"/>
      <c r="R39" s="116"/>
      <c r="S39" s="117"/>
      <c r="T39" s="180">
        <f t="shared" si="5"/>
        <v>900</v>
      </c>
      <c r="U39" s="115"/>
      <c r="V39" s="119">
        <v>1</v>
      </c>
      <c r="W39" s="119"/>
      <c r="X39" s="119"/>
      <c r="Y39" s="119"/>
      <c r="Z39" s="119"/>
      <c r="AA39" s="119"/>
      <c r="AB39" s="181"/>
      <c r="AC39" s="182"/>
      <c r="AD39" s="117"/>
      <c r="AE39" s="117"/>
      <c r="AF39" s="117"/>
      <c r="AG39" s="179"/>
      <c r="AH39" s="117"/>
      <c r="AI39" s="117"/>
      <c r="AJ39" s="118"/>
    </row>
    <row r="40" spans="2:36" s="190" customFormat="1" ht="39.950000000000003" customHeight="1" x14ac:dyDescent="0.2">
      <c r="B40" s="183"/>
      <c r="C40" s="183"/>
      <c r="D40" s="183"/>
      <c r="E40" s="183"/>
      <c r="F40" s="183"/>
      <c r="G40" s="183"/>
      <c r="H40" s="184"/>
      <c r="I40" s="184"/>
      <c r="J40" s="185"/>
      <c r="K40" s="2130" t="s">
        <v>66</v>
      </c>
      <c r="L40" s="2131"/>
      <c r="M40" s="2132"/>
      <c r="N40" s="2139" t="s">
        <v>67</v>
      </c>
      <c r="O40" s="2140"/>
      <c r="P40" s="2140"/>
      <c r="Q40" s="2140"/>
      <c r="R40" s="2140"/>
      <c r="S40" s="2141"/>
      <c r="T40" s="2141"/>
      <c r="U40" s="186"/>
      <c r="V40" s="187"/>
      <c r="W40" s="187"/>
      <c r="X40" s="188"/>
      <c r="Y40" s="187"/>
      <c r="Z40" s="187"/>
      <c r="AA40" s="187"/>
      <c r="AB40" s="189"/>
      <c r="AC40" s="2142"/>
      <c r="AD40" s="2143"/>
      <c r="AE40" s="2143"/>
      <c r="AF40" s="2144"/>
      <c r="AG40" s="2145"/>
      <c r="AH40" s="2146"/>
      <c r="AI40" s="2146"/>
      <c r="AJ40" s="2147"/>
    </row>
    <row r="41" spans="2:36" s="190" customFormat="1" ht="39.950000000000003" customHeight="1" x14ac:dyDescent="0.2">
      <c r="B41" s="191"/>
      <c r="C41" s="191"/>
      <c r="D41" s="191"/>
      <c r="E41" s="191"/>
      <c r="F41" s="191"/>
      <c r="G41" s="191"/>
      <c r="H41" s="184"/>
      <c r="I41" s="184"/>
      <c r="J41" s="184"/>
      <c r="K41" s="2133"/>
      <c r="L41" s="2134"/>
      <c r="M41" s="2135"/>
      <c r="N41" s="2126" t="s">
        <v>68</v>
      </c>
      <c r="O41" s="2127"/>
      <c r="P41" s="2127"/>
      <c r="Q41" s="2127"/>
      <c r="R41" s="2127"/>
      <c r="S41" s="2128"/>
      <c r="T41" s="2128"/>
      <c r="U41" s="192"/>
      <c r="V41" s="193">
        <v>1</v>
      </c>
      <c r="W41" s="193"/>
      <c r="X41" s="194"/>
      <c r="Y41" s="193"/>
      <c r="Z41" s="193"/>
      <c r="AA41" s="193"/>
      <c r="AB41" s="195"/>
      <c r="AC41" s="2148">
        <v>1</v>
      </c>
      <c r="AD41" s="2149"/>
      <c r="AE41" s="2149"/>
      <c r="AF41" s="2150"/>
      <c r="AG41" s="2103"/>
      <c r="AH41" s="2104"/>
      <c r="AI41" s="2104"/>
      <c r="AJ41" s="2105"/>
    </row>
    <row r="42" spans="2:36" s="190" customFormat="1" ht="39.950000000000003" customHeight="1" x14ac:dyDescent="0.2">
      <c r="B42" s="191"/>
      <c r="C42" s="191"/>
      <c r="D42" s="191"/>
      <c r="E42" s="191"/>
      <c r="F42" s="191"/>
      <c r="G42" s="191"/>
      <c r="H42" s="184"/>
      <c r="I42" s="184"/>
      <c r="J42" s="184"/>
      <c r="K42" s="2133"/>
      <c r="L42" s="2134"/>
      <c r="M42" s="2135"/>
      <c r="N42" s="2126" t="s">
        <v>69</v>
      </c>
      <c r="O42" s="2127"/>
      <c r="P42" s="2127"/>
      <c r="Q42" s="2127"/>
      <c r="R42" s="2127"/>
      <c r="S42" s="2128"/>
      <c r="T42" s="2128"/>
      <c r="U42" s="192"/>
      <c r="V42" s="196"/>
      <c r="W42" s="196"/>
      <c r="X42" s="197"/>
      <c r="Y42" s="196"/>
      <c r="Z42" s="196"/>
      <c r="AA42" s="196"/>
      <c r="AB42" s="198"/>
      <c r="AC42" s="2103"/>
      <c r="AD42" s="2104"/>
      <c r="AE42" s="2104"/>
      <c r="AF42" s="2105"/>
      <c r="AG42" s="2106"/>
      <c r="AH42" s="2107"/>
      <c r="AI42" s="2107"/>
      <c r="AJ42" s="2108"/>
    </row>
    <row r="43" spans="2:36" s="190" customFormat="1" ht="39.950000000000003" customHeight="1" x14ac:dyDescent="0.2">
      <c r="B43" s="191"/>
      <c r="C43" s="2129" t="s">
        <v>70</v>
      </c>
      <c r="D43" s="2129"/>
      <c r="E43" s="2129"/>
      <c r="F43" s="2129"/>
      <c r="G43" s="2129"/>
      <c r="H43" s="2129"/>
      <c r="I43" s="2129"/>
      <c r="J43" s="184"/>
      <c r="K43" s="2133"/>
      <c r="L43" s="2134"/>
      <c r="M43" s="2135"/>
      <c r="N43" s="2126" t="s">
        <v>71</v>
      </c>
      <c r="O43" s="2127"/>
      <c r="P43" s="2127"/>
      <c r="Q43" s="2127"/>
      <c r="R43" s="2127"/>
      <c r="S43" s="2128"/>
      <c r="T43" s="2128"/>
      <c r="U43" s="192"/>
      <c r="V43" s="196"/>
      <c r="W43" s="196"/>
      <c r="X43" s="197"/>
      <c r="Y43" s="196"/>
      <c r="Z43" s="196"/>
      <c r="AA43" s="196"/>
      <c r="AB43" s="198"/>
      <c r="AC43" s="2103"/>
      <c r="AD43" s="2104"/>
      <c r="AE43" s="2104"/>
      <c r="AF43" s="2105"/>
      <c r="AG43" s="2106"/>
      <c r="AH43" s="2107"/>
      <c r="AI43" s="2107"/>
      <c r="AJ43" s="2108"/>
    </row>
    <row r="44" spans="2:36" s="190" customFormat="1" ht="39.950000000000003" customHeight="1" x14ac:dyDescent="0.4">
      <c r="B44" s="191"/>
      <c r="C44" s="2129" t="s">
        <v>72</v>
      </c>
      <c r="D44" s="2129"/>
      <c r="E44" s="2129"/>
      <c r="F44" s="2129"/>
      <c r="G44" s="2129"/>
      <c r="H44" s="2129"/>
      <c r="I44" s="2129"/>
      <c r="J44" s="199"/>
      <c r="K44" s="2133"/>
      <c r="L44" s="2134"/>
      <c r="M44" s="2135"/>
      <c r="N44" s="2126" t="s">
        <v>73</v>
      </c>
      <c r="O44" s="2127"/>
      <c r="P44" s="2127"/>
      <c r="Q44" s="2127"/>
      <c r="R44" s="2127"/>
      <c r="S44" s="2128"/>
      <c r="T44" s="2128"/>
      <c r="U44" s="192"/>
      <c r="V44" s="196"/>
      <c r="W44" s="196"/>
      <c r="X44" s="197"/>
      <c r="Y44" s="196"/>
      <c r="Z44" s="196"/>
      <c r="AA44" s="196"/>
      <c r="AB44" s="198"/>
      <c r="AC44" s="2103"/>
      <c r="AD44" s="2104"/>
      <c r="AE44" s="2104"/>
      <c r="AF44" s="2105"/>
      <c r="AG44" s="2106"/>
      <c r="AH44" s="2107"/>
      <c r="AI44" s="2107"/>
      <c r="AJ44" s="2108"/>
    </row>
    <row r="45" spans="2:36" s="190" customFormat="1" ht="39.950000000000003" customHeight="1" x14ac:dyDescent="0.2">
      <c r="B45" s="191"/>
      <c r="C45" s="2125" t="s">
        <v>74</v>
      </c>
      <c r="D45" s="2125"/>
      <c r="E45" s="2125"/>
      <c r="F45" s="2125"/>
      <c r="G45" s="2125"/>
      <c r="H45" s="2125"/>
      <c r="I45" s="2125"/>
      <c r="J45" s="184"/>
      <c r="K45" s="2133"/>
      <c r="L45" s="2134"/>
      <c r="M45" s="2135"/>
      <c r="N45" s="2126" t="s">
        <v>44</v>
      </c>
      <c r="O45" s="2127"/>
      <c r="P45" s="2127"/>
      <c r="Q45" s="2127"/>
      <c r="R45" s="2127"/>
      <c r="S45" s="2128"/>
      <c r="T45" s="2128"/>
      <c r="U45" s="192"/>
      <c r="V45" s="196"/>
      <c r="W45" s="196"/>
      <c r="X45" s="197"/>
      <c r="Y45" s="196"/>
      <c r="Z45" s="196"/>
      <c r="AA45" s="196"/>
      <c r="AB45" s="198"/>
      <c r="AC45" s="2103"/>
      <c r="AD45" s="2104"/>
      <c r="AE45" s="2104"/>
      <c r="AF45" s="2105"/>
      <c r="AG45" s="2106"/>
      <c r="AH45" s="2107"/>
      <c r="AI45" s="2107"/>
      <c r="AJ45" s="2108"/>
    </row>
    <row r="46" spans="2:36" s="190" customFormat="1" ht="39.950000000000003" customHeight="1" x14ac:dyDescent="0.2">
      <c r="B46" s="191"/>
      <c r="C46" s="2125" t="s">
        <v>75</v>
      </c>
      <c r="D46" s="2125"/>
      <c r="E46" s="2125"/>
      <c r="F46" s="2125"/>
      <c r="G46" s="2125"/>
      <c r="H46" s="2125"/>
      <c r="I46" s="2125"/>
      <c r="J46" s="184"/>
      <c r="K46" s="2133"/>
      <c r="L46" s="2134"/>
      <c r="M46" s="2135"/>
      <c r="N46" s="2126" t="s">
        <v>45</v>
      </c>
      <c r="O46" s="2127"/>
      <c r="P46" s="2127"/>
      <c r="Q46" s="2127"/>
      <c r="R46" s="2127"/>
      <c r="S46" s="2128"/>
      <c r="T46" s="2128"/>
      <c r="U46" s="192"/>
      <c r="V46" s="196"/>
      <c r="W46" s="196"/>
      <c r="X46" s="197"/>
      <c r="Y46" s="196"/>
      <c r="Z46" s="196"/>
      <c r="AA46" s="196"/>
      <c r="AB46" s="198"/>
      <c r="AC46" s="2103"/>
      <c r="AD46" s="2104"/>
      <c r="AE46" s="2104"/>
      <c r="AF46" s="2105"/>
      <c r="AG46" s="2106"/>
      <c r="AH46" s="2107"/>
      <c r="AI46" s="2107"/>
      <c r="AJ46" s="2108"/>
    </row>
    <row r="47" spans="2:36" s="190" customFormat="1" ht="39.950000000000003" customHeight="1" thickBot="1" x14ac:dyDescent="0.25">
      <c r="B47" s="191"/>
      <c r="C47" s="2125" t="s">
        <v>76</v>
      </c>
      <c r="D47" s="2125"/>
      <c r="E47" s="2125"/>
      <c r="F47" s="2125"/>
      <c r="G47" s="2125"/>
      <c r="H47" s="2125"/>
      <c r="I47" s="2125"/>
      <c r="J47" s="184"/>
      <c r="K47" s="2136"/>
      <c r="L47" s="2137"/>
      <c r="M47" s="2138"/>
      <c r="N47" s="2165" t="s">
        <v>77</v>
      </c>
      <c r="O47" s="2166"/>
      <c r="P47" s="2166"/>
      <c r="Q47" s="2166"/>
      <c r="R47" s="2166"/>
      <c r="S47" s="2167"/>
      <c r="T47" s="2167"/>
      <c r="U47" s="200"/>
      <c r="V47" s="201"/>
      <c r="W47" s="201"/>
      <c r="X47" s="202"/>
      <c r="Y47" s="201"/>
      <c r="Z47" s="201"/>
      <c r="AA47" s="201"/>
      <c r="AB47" s="203"/>
      <c r="AC47" s="2168"/>
      <c r="AD47" s="2169"/>
      <c r="AE47" s="2169"/>
      <c r="AF47" s="2170"/>
      <c r="AG47" s="2171"/>
      <c r="AH47" s="2172"/>
      <c r="AI47" s="2172"/>
      <c r="AJ47" s="2173"/>
    </row>
    <row r="48" spans="2:36" s="190" customFormat="1" ht="63" customHeight="1" x14ac:dyDescent="0.2">
      <c r="F48" s="204"/>
      <c r="G48" s="204"/>
      <c r="H48" s="204"/>
      <c r="I48" s="204"/>
      <c r="J48" s="204"/>
      <c r="K48" s="204"/>
      <c r="L48" s="204"/>
      <c r="M48" s="205"/>
      <c r="N48" s="205"/>
      <c r="O48" s="205"/>
      <c r="P48" s="205"/>
      <c r="Q48" s="205"/>
      <c r="R48" s="205"/>
      <c r="S48" s="205"/>
      <c r="T48" s="205"/>
    </row>
    <row r="49" spans="1:238" s="190" customFormat="1" ht="36.75" customHeight="1" thickBot="1" x14ac:dyDescent="0.25">
      <c r="B49" s="2174" t="s">
        <v>78</v>
      </c>
      <c r="C49" s="2174"/>
      <c r="D49" s="2174"/>
      <c r="E49" s="2174"/>
      <c r="F49" s="2174"/>
      <c r="G49" s="2174"/>
      <c r="H49" s="2174"/>
      <c r="I49" s="2174"/>
      <c r="J49" s="2174"/>
      <c r="K49" s="2174"/>
      <c r="L49" s="2175"/>
      <c r="M49" s="2175"/>
      <c r="N49" s="206"/>
      <c r="Q49" s="2176" t="s">
        <v>79</v>
      </c>
      <c r="R49" s="2176"/>
      <c r="S49" s="2176"/>
      <c r="T49" s="2176"/>
      <c r="U49" s="2176"/>
      <c r="V49" s="2176"/>
      <c r="W49" s="2176"/>
      <c r="X49" s="2176"/>
      <c r="Y49" s="2176"/>
      <c r="Z49" s="2176"/>
      <c r="AA49" s="2176"/>
      <c r="AB49" s="2176"/>
      <c r="AC49" s="2176"/>
      <c r="AD49" s="2176"/>
      <c r="AE49" s="2176"/>
      <c r="AF49" s="2176"/>
      <c r="AG49" s="2176"/>
      <c r="AH49" s="2176"/>
      <c r="AI49" s="2176"/>
      <c r="AJ49" s="2176"/>
    </row>
    <row r="50" spans="1:238" s="190" customFormat="1" ht="80.099999999999994" customHeight="1" thickBot="1" x14ac:dyDescent="0.25">
      <c r="B50" s="207" t="s">
        <v>26</v>
      </c>
      <c r="C50" s="2151" t="s">
        <v>80</v>
      </c>
      <c r="D50" s="2152"/>
      <c r="E50" s="2153" t="s">
        <v>81</v>
      </c>
      <c r="F50" s="2154"/>
      <c r="G50" s="2154"/>
      <c r="H50" s="2155"/>
      <c r="I50" s="2153" t="s">
        <v>82</v>
      </c>
      <c r="J50" s="2154"/>
      <c r="K50" s="2155"/>
      <c r="L50" s="2156" t="s">
        <v>83</v>
      </c>
      <c r="M50" s="2157"/>
      <c r="N50" s="2158"/>
      <c r="Q50" s="208" t="s">
        <v>26</v>
      </c>
      <c r="R50" s="2159" t="s">
        <v>84</v>
      </c>
      <c r="S50" s="2160"/>
      <c r="T50" s="2160"/>
      <c r="U50" s="2160"/>
      <c r="V50" s="2160"/>
      <c r="W50" s="2160"/>
      <c r="X50" s="2160"/>
      <c r="Y50" s="2160"/>
      <c r="Z50" s="2160"/>
      <c r="AA50" s="2160"/>
      <c r="AB50" s="2160"/>
      <c r="AC50" s="2160"/>
      <c r="AD50" s="2161"/>
      <c r="AE50" s="2162" t="s">
        <v>81</v>
      </c>
      <c r="AF50" s="2163"/>
      <c r="AG50" s="2163"/>
      <c r="AH50" s="2163"/>
      <c r="AI50" s="2163"/>
      <c r="AJ50" s="2164"/>
    </row>
    <row r="51" spans="1:238" s="108" customFormat="1" ht="50.1" customHeight="1" x14ac:dyDescent="0.45">
      <c r="B51" s="209" t="s">
        <v>85</v>
      </c>
      <c r="C51" s="2191" t="s">
        <v>86</v>
      </c>
      <c r="D51" s="2192"/>
      <c r="E51" s="2193" t="s">
        <v>87</v>
      </c>
      <c r="F51" s="2194"/>
      <c r="G51" s="2194"/>
      <c r="H51" s="2195"/>
      <c r="I51" s="2196">
        <v>8</v>
      </c>
      <c r="J51" s="2197"/>
      <c r="K51" s="2198"/>
      <c r="L51" s="2199">
        <v>3</v>
      </c>
      <c r="M51" s="2200"/>
      <c r="N51" s="2201"/>
      <c r="Q51" s="210">
        <v>1</v>
      </c>
      <c r="R51" s="2202" t="s">
        <v>88</v>
      </c>
      <c r="S51" s="2203"/>
      <c r="T51" s="2203"/>
      <c r="U51" s="2203"/>
      <c r="V51" s="2203"/>
      <c r="W51" s="2203"/>
      <c r="X51" s="2203"/>
      <c r="Y51" s="2203"/>
      <c r="Z51" s="2203"/>
      <c r="AA51" s="2203"/>
      <c r="AB51" s="2203"/>
      <c r="AC51" s="2203"/>
      <c r="AD51" s="2204"/>
      <c r="AE51" s="2193" t="s">
        <v>89</v>
      </c>
      <c r="AF51" s="2194"/>
      <c r="AG51" s="2194"/>
      <c r="AH51" s="2194"/>
      <c r="AI51" s="2194"/>
      <c r="AJ51" s="2195"/>
    </row>
    <row r="52" spans="1:238" s="190" customFormat="1" ht="39.950000000000003" customHeight="1" thickBot="1" x14ac:dyDescent="0.25">
      <c r="B52" s="211"/>
      <c r="C52" s="2177"/>
      <c r="D52" s="2178"/>
      <c r="E52" s="2179"/>
      <c r="F52" s="2180"/>
      <c r="G52" s="2180"/>
      <c r="H52" s="2181"/>
      <c r="I52" s="2182"/>
      <c r="J52" s="2183"/>
      <c r="K52" s="2184"/>
      <c r="L52" s="2185"/>
      <c r="M52" s="2186"/>
      <c r="N52" s="2187"/>
      <c r="Q52" s="212"/>
      <c r="R52" s="2188"/>
      <c r="S52" s="2189"/>
      <c r="T52" s="2189"/>
      <c r="U52" s="2189"/>
      <c r="V52" s="2189"/>
      <c r="W52" s="2189"/>
      <c r="X52" s="2189"/>
      <c r="Y52" s="2189"/>
      <c r="Z52" s="2189"/>
      <c r="AA52" s="2189"/>
      <c r="AB52" s="2189"/>
      <c r="AC52" s="2189"/>
      <c r="AD52" s="2190"/>
      <c r="AE52" s="2188"/>
      <c r="AF52" s="2189"/>
      <c r="AG52" s="2189"/>
      <c r="AH52" s="2189"/>
      <c r="AI52" s="2189"/>
      <c r="AJ52" s="2190"/>
    </row>
    <row r="53" spans="1:238" s="190" customFormat="1" ht="87.75" customHeight="1" x14ac:dyDescent="0.2">
      <c r="F53" s="204"/>
      <c r="G53" s="204"/>
      <c r="H53" s="204"/>
      <c r="I53" s="204"/>
      <c r="J53" s="204"/>
      <c r="K53" s="204"/>
      <c r="L53" s="204"/>
      <c r="M53" s="205"/>
      <c r="N53" s="205"/>
      <c r="O53" s="205"/>
      <c r="P53" s="205"/>
      <c r="Q53" s="205"/>
      <c r="R53" s="205"/>
      <c r="S53" s="205"/>
      <c r="T53" s="205"/>
    </row>
    <row r="54" spans="1:238" s="190" customFormat="1" ht="39.950000000000003" customHeight="1" thickBot="1" x14ac:dyDescent="0.25">
      <c r="B54" s="2205" t="s">
        <v>90</v>
      </c>
      <c r="C54" s="2205"/>
      <c r="D54" s="2205"/>
      <c r="E54" s="2205"/>
      <c r="F54" s="2205"/>
      <c r="G54" s="2205"/>
      <c r="H54" s="2205"/>
      <c r="I54" s="2205"/>
      <c r="J54" s="2205"/>
      <c r="K54" s="2205"/>
      <c r="L54" s="2205"/>
      <c r="M54" s="2205"/>
      <c r="N54" s="2205"/>
      <c r="O54" s="2205"/>
      <c r="P54" s="2205"/>
      <c r="Q54" s="2205"/>
      <c r="R54" s="2205"/>
      <c r="S54" s="2205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</row>
    <row r="55" spans="1:238" s="221" customFormat="1" ht="39.950000000000003" customHeight="1" thickBot="1" x14ac:dyDescent="0.25">
      <c r="A55" s="190"/>
      <c r="B55" s="2206" t="s">
        <v>91</v>
      </c>
      <c r="C55" s="2207"/>
      <c r="D55" s="2212" t="s">
        <v>92</v>
      </c>
      <c r="E55" s="2215" t="s">
        <v>93</v>
      </c>
      <c r="F55" s="2216"/>
      <c r="G55" s="2216"/>
      <c r="H55" s="2216"/>
      <c r="I55" s="2216"/>
      <c r="J55" s="2216"/>
      <c r="K55" s="2216"/>
      <c r="L55" s="2217"/>
      <c r="M55" s="2221" t="s">
        <v>94</v>
      </c>
      <c r="N55" s="2222"/>
      <c r="O55" s="2223"/>
      <c r="P55" s="2221" t="s">
        <v>95</v>
      </c>
      <c r="Q55" s="2222"/>
      <c r="R55" s="2222"/>
      <c r="S55" s="2223"/>
      <c r="T55" s="214"/>
      <c r="U55" s="215"/>
      <c r="V55" s="216"/>
      <c r="W55" s="216"/>
      <c r="X55" s="216"/>
      <c r="Y55" s="216"/>
      <c r="Z55" s="216"/>
      <c r="AA55" s="216"/>
      <c r="AB55" s="217"/>
      <c r="AC55" s="218"/>
      <c r="AD55" s="219"/>
      <c r="AE55" s="220"/>
      <c r="AF55" s="219"/>
      <c r="AG55" s="22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  <c r="BC55" s="190"/>
      <c r="BD55" s="190"/>
      <c r="BE55" s="190"/>
      <c r="BF55" s="190"/>
      <c r="BG55" s="190"/>
      <c r="BH55" s="190"/>
      <c r="BI55" s="190"/>
      <c r="BJ55" s="190"/>
      <c r="BK55" s="190"/>
      <c r="BL55" s="190"/>
      <c r="BM55" s="190"/>
      <c r="BN55" s="190"/>
      <c r="BO55" s="190"/>
      <c r="BP55" s="190"/>
      <c r="BQ55" s="190"/>
      <c r="BR55" s="190"/>
      <c r="BS55" s="190"/>
      <c r="BT55" s="190"/>
      <c r="BU55" s="190"/>
      <c r="BV55" s="190"/>
      <c r="BW55" s="190"/>
      <c r="BX55" s="190"/>
      <c r="BY55" s="190"/>
      <c r="BZ55" s="190"/>
      <c r="CA55" s="190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0"/>
      <c r="DB55" s="190"/>
      <c r="DC55" s="190"/>
      <c r="DD55" s="190"/>
      <c r="DE55" s="190"/>
      <c r="DF55" s="190"/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0"/>
      <c r="EM55" s="190"/>
      <c r="EN55" s="190"/>
      <c r="EO55" s="190"/>
      <c r="EP55" s="190"/>
      <c r="EQ55" s="190"/>
      <c r="ER55" s="190"/>
      <c r="ES55" s="190"/>
      <c r="ET55" s="190"/>
      <c r="EU55" s="190"/>
      <c r="EV55" s="190"/>
      <c r="EW55" s="190"/>
      <c r="EX55" s="190"/>
      <c r="EY55" s="190"/>
      <c r="EZ55" s="190"/>
      <c r="FA55" s="190"/>
      <c r="FB55" s="190"/>
      <c r="FC55" s="190"/>
      <c r="FD55" s="190"/>
      <c r="FE55" s="190"/>
      <c r="FF55" s="190"/>
      <c r="FG55" s="190"/>
      <c r="FH55" s="190"/>
      <c r="FI55" s="190"/>
      <c r="FJ55" s="190"/>
      <c r="FK55" s="190"/>
      <c r="FL55" s="190"/>
      <c r="FM55" s="190"/>
      <c r="FN55" s="190"/>
      <c r="FO55" s="190"/>
      <c r="FP55" s="190"/>
      <c r="FQ55" s="190"/>
      <c r="FR55" s="190"/>
      <c r="FS55" s="190"/>
      <c r="FT55" s="190"/>
      <c r="FU55" s="190"/>
      <c r="FV55" s="190"/>
      <c r="FW55" s="190"/>
      <c r="FX55" s="190"/>
      <c r="FY55" s="190"/>
      <c r="FZ55" s="190"/>
      <c r="GA55" s="190"/>
      <c r="GB55" s="190"/>
      <c r="GC55" s="190"/>
      <c r="GD55" s="190"/>
      <c r="GE55" s="190"/>
      <c r="GF55" s="190"/>
      <c r="GG55" s="190"/>
      <c r="GH55" s="190"/>
      <c r="GI55" s="190"/>
      <c r="GJ55" s="190"/>
      <c r="GK55" s="190"/>
      <c r="GL55" s="190"/>
      <c r="GM55" s="190"/>
      <c r="GN55" s="190"/>
      <c r="GO55" s="190"/>
      <c r="GP55" s="190"/>
      <c r="GQ55" s="190"/>
      <c r="GR55" s="190"/>
      <c r="GS55" s="190"/>
      <c r="GT55" s="190"/>
      <c r="GU55" s="190"/>
      <c r="GV55" s="190"/>
      <c r="GW55" s="190"/>
      <c r="GX55" s="190"/>
      <c r="GY55" s="190"/>
      <c r="GZ55" s="190"/>
      <c r="HA55" s="190"/>
      <c r="HB55" s="190"/>
      <c r="HC55" s="190"/>
      <c r="HD55" s="190"/>
      <c r="HE55" s="190"/>
      <c r="HF55" s="190"/>
      <c r="HG55" s="190"/>
      <c r="HH55" s="190"/>
      <c r="HI55" s="190"/>
      <c r="HJ55" s="190"/>
      <c r="HK55" s="190"/>
      <c r="HL55" s="190"/>
      <c r="HM55" s="190"/>
      <c r="HN55" s="190"/>
      <c r="HO55" s="190"/>
      <c r="HP55" s="190"/>
      <c r="HQ55" s="190"/>
      <c r="HR55" s="190"/>
      <c r="HS55" s="190"/>
      <c r="HT55" s="190"/>
      <c r="HU55" s="190"/>
      <c r="HV55" s="190"/>
      <c r="HW55" s="190"/>
      <c r="HX55" s="190"/>
      <c r="HY55" s="190"/>
      <c r="HZ55" s="190"/>
      <c r="IA55" s="190"/>
      <c r="IB55" s="190"/>
      <c r="IC55" s="190"/>
      <c r="ID55" s="190"/>
    </row>
    <row r="56" spans="1:238" s="221" customFormat="1" ht="39.950000000000003" customHeight="1" thickTop="1" thickBot="1" x14ac:dyDescent="0.25">
      <c r="A56" s="190"/>
      <c r="B56" s="2208"/>
      <c r="C56" s="2209"/>
      <c r="D56" s="2213"/>
      <c r="E56" s="2218"/>
      <c r="F56" s="2219"/>
      <c r="G56" s="2219"/>
      <c r="H56" s="2219"/>
      <c r="I56" s="2219"/>
      <c r="J56" s="2219"/>
      <c r="K56" s="2219"/>
      <c r="L56" s="2220"/>
      <c r="M56" s="2224"/>
      <c r="N56" s="2225"/>
      <c r="O56" s="2226"/>
      <c r="P56" s="2224"/>
      <c r="Q56" s="2225"/>
      <c r="R56" s="2225"/>
      <c r="S56" s="2226"/>
      <c r="T56" s="215"/>
      <c r="U56" s="215"/>
      <c r="V56" s="216"/>
      <c r="W56" s="216"/>
      <c r="X56" s="216"/>
      <c r="Y56" s="216"/>
      <c r="Z56" s="216"/>
      <c r="AA56" s="216"/>
      <c r="AB56" s="218"/>
      <c r="AC56" s="218"/>
      <c r="AD56" s="220"/>
      <c r="AE56" s="220"/>
      <c r="AF56" s="220"/>
      <c r="AG56" s="22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190"/>
      <c r="AV56" s="190"/>
      <c r="AW56" s="190"/>
      <c r="AX56" s="190"/>
      <c r="AY56" s="190"/>
      <c r="AZ56" s="190"/>
      <c r="BA56" s="190"/>
      <c r="BB56" s="190"/>
      <c r="BC56" s="190"/>
      <c r="BD56" s="190"/>
      <c r="BE56" s="190"/>
      <c r="BF56" s="190"/>
      <c r="BG56" s="190"/>
      <c r="BH56" s="190"/>
      <c r="BI56" s="190"/>
      <c r="BJ56" s="190"/>
      <c r="BK56" s="190"/>
      <c r="BL56" s="190"/>
      <c r="BM56" s="190"/>
      <c r="BN56" s="190"/>
      <c r="BO56" s="190"/>
      <c r="BP56" s="190"/>
      <c r="BQ56" s="190"/>
      <c r="BR56" s="190"/>
      <c r="BS56" s="190"/>
      <c r="BT56" s="190"/>
      <c r="BU56" s="190"/>
      <c r="BV56" s="190"/>
      <c r="BW56" s="190"/>
      <c r="BX56" s="190"/>
      <c r="BY56" s="190"/>
      <c r="BZ56" s="190"/>
      <c r="CA56" s="190"/>
      <c r="CB56" s="190"/>
      <c r="CC56" s="190"/>
      <c r="CD56" s="190"/>
      <c r="CE56" s="190"/>
      <c r="CF56" s="190"/>
      <c r="CG56" s="190"/>
      <c r="CH56" s="190"/>
      <c r="CI56" s="190"/>
      <c r="CJ56" s="190"/>
      <c r="CK56" s="190"/>
      <c r="CL56" s="190"/>
      <c r="CM56" s="190"/>
      <c r="CN56" s="190"/>
      <c r="CO56" s="190"/>
      <c r="CP56" s="190"/>
      <c r="CQ56" s="190"/>
      <c r="CR56" s="190"/>
      <c r="CS56" s="190"/>
      <c r="CT56" s="190"/>
      <c r="CU56" s="190"/>
      <c r="CV56" s="190"/>
      <c r="CW56" s="190"/>
      <c r="CX56" s="190"/>
      <c r="CY56" s="190"/>
      <c r="CZ56" s="190"/>
      <c r="DA56" s="190"/>
      <c r="DB56" s="190"/>
      <c r="DC56" s="190"/>
      <c r="DD56" s="190"/>
      <c r="DE56" s="190"/>
      <c r="DF56" s="190"/>
      <c r="DG56" s="190"/>
      <c r="DH56" s="190"/>
      <c r="DI56" s="190"/>
      <c r="DJ56" s="190"/>
      <c r="DK56" s="190"/>
      <c r="DL56" s="190"/>
      <c r="DM56" s="190"/>
      <c r="DN56" s="190"/>
      <c r="DO56" s="190"/>
      <c r="DP56" s="190"/>
      <c r="DQ56" s="190"/>
      <c r="DR56" s="190"/>
      <c r="DS56" s="190"/>
      <c r="DT56" s="190"/>
      <c r="DU56" s="190"/>
      <c r="DV56" s="190"/>
      <c r="DW56" s="190"/>
      <c r="DX56" s="190"/>
      <c r="DY56" s="190"/>
      <c r="DZ56" s="190"/>
      <c r="EA56" s="190"/>
      <c r="EB56" s="190"/>
      <c r="EC56" s="190"/>
      <c r="ED56" s="190"/>
      <c r="EE56" s="190"/>
      <c r="EF56" s="190"/>
      <c r="EG56" s="190"/>
      <c r="EH56" s="190"/>
      <c r="EI56" s="190"/>
      <c r="EJ56" s="190"/>
      <c r="EK56" s="190"/>
      <c r="EL56" s="190"/>
      <c r="EM56" s="190"/>
      <c r="EN56" s="190"/>
      <c r="EO56" s="190"/>
      <c r="EP56" s="190"/>
      <c r="EQ56" s="190"/>
      <c r="ER56" s="190"/>
      <c r="ES56" s="190"/>
      <c r="ET56" s="190"/>
      <c r="EU56" s="190"/>
      <c r="EV56" s="190"/>
      <c r="EW56" s="190"/>
      <c r="EX56" s="190"/>
      <c r="EY56" s="190"/>
      <c r="EZ56" s="190"/>
      <c r="FA56" s="190"/>
      <c r="FB56" s="190"/>
      <c r="FC56" s="190"/>
      <c r="FD56" s="190"/>
      <c r="FE56" s="190"/>
      <c r="FF56" s="190"/>
      <c r="FG56" s="190"/>
      <c r="FH56" s="190"/>
      <c r="FI56" s="190"/>
      <c r="FJ56" s="190"/>
      <c r="FK56" s="190"/>
      <c r="FL56" s="190"/>
      <c r="FM56" s="190"/>
      <c r="FN56" s="190"/>
      <c r="FO56" s="190"/>
      <c r="FP56" s="190"/>
      <c r="FQ56" s="190"/>
      <c r="FR56" s="190"/>
      <c r="FS56" s="190"/>
      <c r="FT56" s="190"/>
      <c r="FU56" s="190"/>
      <c r="FV56" s="190"/>
      <c r="FW56" s="190"/>
      <c r="FX56" s="190"/>
      <c r="FY56" s="190"/>
      <c r="FZ56" s="190"/>
      <c r="GA56" s="190"/>
      <c r="GB56" s="190"/>
      <c r="GC56" s="190"/>
      <c r="GD56" s="190"/>
      <c r="GE56" s="190"/>
      <c r="GF56" s="190"/>
      <c r="GG56" s="190"/>
      <c r="GH56" s="190"/>
      <c r="GI56" s="190"/>
      <c r="GJ56" s="190"/>
      <c r="GK56" s="190"/>
      <c r="GL56" s="190"/>
      <c r="GM56" s="190"/>
      <c r="GN56" s="190"/>
      <c r="GO56" s="190"/>
      <c r="GP56" s="190"/>
      <c r="GQ56" s="190"/>
      <c r="GR56" s="190"/>
      <c r="GS56" s="190"/>
      <c r="GT56" s="190"/>
      <c r="GU56" s="190"/>
      <c r="GV56" s="190"/>
      <c r="GW56" s="190"/>
      <c r="GX56" s="190"/>
      <c r="GY56" s="190"/>
      <c r="GZ56" s="190"/>
      <c r="HA56" s="190"/>
      <c r="HB56" s="190"/>
      <c r="HC56" s="190"/>
      <c r="HD56" s="190"/>
      <c r="HE56" s="190"/>
      <c r="HF56" s="190"/>
      <c r="HG56" s="190"/>
      <c r="HH56" s="190"/>
      <c r="HI56" s="190"/>
      <c r="HJ56" s="190"/>
      <c r="HK56" s="190"/>
      <c r="HL56" s="190"/>
      <c r="HM56" s="190"/>
      <c r="HN56" s="190"/>
      <c r="HO56" s="190"/>
      <c r="HP56" s="190"/>
      <c r="HQ56" s="190"/>
      <c r="HR56" s="190"/>
      <c r="HS56" s="190"/>
      <c r="HT56" s="190"/>
      <c r="HU56" s="190"/>
      <c r="HV56" s="190"/>
      <c r="HW56" s="190"/>
      <c r="HX56" s="190"/>
      <c r="HY56" s="190"/>
      <c r="HZ56" s="190"/>
      <c r="IA56" s="190"/>
      <c r="IB56" s="190"/>
      <c r="IC56" s="190"/>
      <c r="ID56" s="190"/>
    </row>
    <row r="57" spans="1:238" s="221" customFormat="1" ht="39.950000000000003" customHeight="1" thickTop="1" thickBot="1" x14ac:dyDescent="0.25">
      <c r="A57" s="190"/>
      <c r="B57" s="2210"/>
      <c r="C57" s="2211"/>
      <c r="D57" s="2214"/>
      <c r="E57" s="2218"/>
      <c r="F57" s="2219"/>
      <c r="G57" s="2219"/>
      <c r="H57" s="2219"/>
      <c r="I57" s="2219"/>
      <c r="J57" s="2219"/>
      <c r="K57" s="2219"/>
      <c r="L57" s="2220"/>
      <c r="M57" s="2227" t="s">
        <v>96</v>
      </c>
      <c r="N57" s="2228"/>
      <c r="O57" s="222" t="s">
        <v>97</v>
      </c>
      <c r="P57" s="2227" t="s">
        <v>96</v>
      </c>
      <c r="Q57" s="2228"/>
      <c r="R57" s="2229" t="s">
        <v>97</v>
      </c>
      <c r="S57" s="2230"/>
      <c r="T57" s="215"/>
      <c r="U57" s="215"/>
      <c r="V57" s="216"/>
      <c r="W57" s="216"/>
      <c r="X57" s="216"/>
      <c r="Y57" s="216"/>
      <c r="Z57" s="216"/>
      <c r="AA57" s="216"/>
      <c r="AB57" s="223"/>
      <c r="AC57" s="223"/>
      <c r="AD57" s="223"/>
      <c r="AE57" s="223"/>
      <c r="AF57" s="223"/>
      <c r="AG57" s="223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  <c r="AX57" s="190"/>
      <c r="AY57" s="190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  <c r="EG57" s="190"/>
      <c r="EH57" s="190"/>
      <c r="EI57" s="190"/>
      <c r="EJ57" s="190"/>
      <c r="EK57" s="190"/>
      <c r="EL57" s="190"/>
      <c r="EM57" s="190"/>
      <c r="EN57" s="190"/>
      <c r="EO57" s="190"/>
      <c r="EP57" s="190"/>
      <c r="EQ57" s="190"/>
      <c r="ER57" s="190"/>
      <c r="ES57" s="190"/>
      <c r="ET57" s="190"/>
      <c r="EU57" s="190"/>
      <c r="EV57" s="190"/>
      <c r="EW57" s="190"/>
      <c r="EX57" s="190"/>
      <c r="EY57" s="190"/>
      <c r="EZ57" s="190"/>
      <c r="FA57" s="190"/>
      <c r="FB57" s="190"/>
      <c r="FC57" s="190"/>
      <c r="FD57" s="190"/>
      <c r="FE57" s="190"/>
      <c r="FF57" s="190"/>
      <c r="FG57" s="190"/>
      <c r="FH57" s="190"/>
      <c r="FI57" s="190"/>
      <c r="FJ57" s="190"/>
      <c r="FK57" s="190"/>
      <c r="FL57" s="190"/>
      <c r="FM57" s="190"/>
      <c r="FN57" s="190"/>
      <c r="FO57" s="190"/>
      <c r="FP57" s="190"/>
      <c r="FQ57" s="190"/>
      <c r="FR57" s="190"/>
      <c r="FS57" s="190"/>
      <c r="FT57" s="190"/>
      <c r="FU57" s="190"/>
      <c r="FV57" s="190"/>
      <c r="FW57" s="190"/>
      <c r="FX57" s="190"/>
      <c r="FY57" s="190"/>
      <c r="FZ57" s="190"/>
      <c r="GA57" s="190"/>
      <c r="GB57" s="190"/>
      <c r="GC57" s="190"/>
      <c r="GD57" s="190"/>
      <c r="GE57" s="190"/>
      <c r="GF57" s="190"/>
      <c r="GG57" s="190"/>
      <c r="GH57" s="190"/>
      <c r="GI57" s="190"/>
      <c r="GJ57" s="190"/>
      <c r="GK57" s="190"/>
      <c r="GL57" s="190"/>
      <c r="GM57" s="190"/>
      <c r="GN57" s="190"/>
      <c r="GO57" s="190"/>
      <c r="GP57" s="190"/>
      <c r="GQ57" s="190"/>
      <c r="GR57" s="190"/>
      <c r="GS57" s="190"/>
      <c r="GT57" s="190"/>
      <c r="GU57" s="190"/>
      <c r="GV57" s="190"/>
      <c r="GW57" s="190"/>
      <c r="GX57" s="190"/>
      <c r="GY57" s="190"/>
      <c r="GZ57" s="190"/>
      <c r="HA57" s="190"/>
      <c r="HB57" s="190"/>
      <c r="HC57" s="190"/>
      <c r="HD57" s="190"/>
      <c r="HE57" s="190"/>
      <c r="HF57" s="190"/>
      <c r="HG57" s="190"/>
      <c r="HH57" s="190"/>
      <c r="HI57" s="190"/>
      <c r="HJ57" s="190"/>
      <c r="HK57" s="190"/>
      <c r="HL57" s="190"/>
      <c r="HM57" s="190"/>
      <c r="HN57" s="190"/>
      <c r="HO57" s="190"/>
      <c r="HP57" s="190"/>
      <c r="HQ57" s="190"/>
      <c r="HR57" s="190"/>
      <c r="HS57" s="190"/>
      <c r="HT57" s="190"/>
      <c r="HU57" s="190"/>
      <c r="HV57" s="190"/>
      <c r="HW57" s="190"/>
      <c r="HX57" s="190"/>
      <c r="HY57" s="190"/>
      <c r="HZ57" s="190"/>
      <c r="IA57" s="190"/>
      <c r="IB57" s="190"/>
      <c r="IC57" s="190"/>
      <c r="ID57" s="190"/>
    </row>
    <row r="58" spans="1:238" s="231" customFormat="1" ht="120" customHeight="1" thickBot="1" x14ac:dyDescent="0.5">
      <c r="A58" s="108"/>
      <c r="B58" s="2231" t="s">
        <v>98</v>
      </c>
      <c r="C58" s="2232"/>
      <c r="D58" s="224">
        <v>30</v>
      </c>
      <c r="E58" s="2233" t="s">
        <v>59</v>
      </c>
      <c r="F58" s="2234"/>
      <c r="G58" s="2234"/>
      <c r="H58" s="2234"/>
      <c r="I58" s="2234"/>
      <c r="J58" s="2234"/>
      <c r="K58" s="2234"/>
      <c r="L58" s="2235"/>
      <c r="M58" s="2236">
        <v>16</v>
      </c>
      <c r="N58" s="2237"/>
      <c r="O58" s="225"/>
      <c r="P58" s="2238">
        <f>M58*D58</f>
        <v>480</v>
      </c>
      <c r="Q58" s="2239"/>
      <c r="R58" s="2240"/>
      <c r="S58" s="2241"/>
      <c r="T58" s="226"/>
      <c r="U58" s="226"/>
      <c r="V58" s="227"/>
      <c r="W58" s="227"/>
      <c r="X58" s="227"/>
      <c r="Y58" s="227"/>
      <c r="Z58" s="227"/>
      <c r="AA58" s="227"/>
      <c r="AB58" s="228"/>
      <c r="AC58" s="228"/>
      <c r="AD58" s="229"/>
      <c r="AE58" s="230"/>
      <c r="AF58" s="230"/>
      <c r="AG58" s="230"/>
      <c r="AH58" s="230"/>
      <c r="AI58" s="230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/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</row>
    <row r="59" spans="1:238" s="231" customFormat="1" ht="113.25" customHeight="1" thickBot="1" x14ac:dyDescent="0.5">
      <c r="A59" s="108"/>
      <c r="B59" s="2242" t="s">
        <v>99</v>
      </c>
      <c r="C59" s="2243"/>
      <c r="D59" s="232">
        <v>1.5</v>
      </c>
      <c r="E59" s="2248" t="s">
        <v>100</v>
      </c>
      <c r="F59" s="2249"/>
      <c r="G59" s="2249"/>
      <c r="H59" s="2249"/>
      <c r="I59" s="2249"/>
      <c r="J59" s="2249"/>
      <c r="K59" s="2249"/>
      <c r="L59" s="2250"/>
      <c r="M59" s="2236">
        <v>16</v>
      </c>
      <c r="N59" s="2237"/>
      <c r="O59" s="233"/>
      <c r="P59" s="2238">
        <f>M59*D59</f>
        <v>24</v>
      </c>
      <c r="Q59" s="2239"/>
      <c r="R59" s="2240"/>
      <c r="S59" s="2241"/>
      <c r="T59" s="226"/>
      <c r="U59" s="226"/>
      <c r="V59" s="227"/>
      <c r="W59" s="227"/>
      <c r="X59" s="227"/>
      <c r="Y59" s="227"/>
      <c r="Z59" s="227"/>
      <c r="AA59" s="227"/>
      <c r="AB59" s="228"/>
      <c r="AC59" s="228"/>
      <c r="AD59" s="229"/>
      <c r="AE59" s="230"/>
      <c r="AF59" s="230"/>
      <c r="AG59" s="230"/>
      <c r="AH59" s="230"/>
      <c r="AI59" s="230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/>
      <c r="FS59" s="108"/>
      <c r="FT59" s="108"/>
      <c r="FU59" s="108"/>
      <c r="FV59" s="108"/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I59" s="108"/>
      <c r="GJ59" s="108"/>
      <c r="GK59" s="108"/>
      <c r="GL59" s="108"/>
      <c r="GM59" s="108"/>
      <c r="GN59" s="108"/>
      <c r="GO59" s="108"/>
      <c r="GP59" s="108"/>
      <c r="GQ59" s="108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8"/>
      <c r="HD59" s="108"/>
      <c r="HE59" s="108"/>
      <c r="HF59" s="108"/>
      <c r="HG59" s="108"/>
      <c r="HH59" s="108"/>
      <c r="HI59" s="108"/>
      <c r="HJ59" s="108"/>
      <c r="HK59" s="108"/>
      <c r="HL59" s="108"/>
      <c r="HM59" s="108"/>
      <c r="HN59" s="108"/>
      <c r="HO59" s="108"/>
      <c r="HP59" s="108"/>
      <c r="HQ59" s="108"/>
      <c r="HR59" s="108"/>
      <c r="HS59" s="108"/>
      <c r="HT59" s="108"/>
      <c r="HU59" s="108"/>
      <c r="HV59" s="108"/>
      <c r="HW59" s="108"/>
      <c r="HX59" s="108"/>
      <c r="HY59" s="108"/>
      <c r="HZ59" s="108"/>
      <c r="IA59" s="108"/>
      <c r="IB59" s="108"/>
      <c r="IC59" s="108"/>
      <c r="ID59" s="108"/>
    </row>
    <row r="60" spans="1:238" s="231" customFormat="1" ht="105" customHeight="1" thickBot="1" x14ac:dyDescent="0.5">
      <c r="A60" s="108"/>
      <c r="B60" s="2244"/>
      <c r="C60" s="2245"/>
      <c r="D60" s="232">
        <v>1</v>
      </c>
      <c r="E60" s="2248" t="s">
        <v>101</v>
      </c>
      <c r="F60" s="2249"/>
      <c r="G60" s="2249"/>
      <c r="H60" s="2249"/>
      <c r="I60" s="2249"/>
      <c r="J60" s="2249"/>
      <c r="K60" s="2249"/>
      <c r="L60" s="2250"/>
      <c r="M60" s="2236">
        <v>16</v>
      </c>
      <c r="N60" s="2237"/>
      <c r="O60" s="233"/>
      <c r="P60" s="2238">
        <f>M60*D60</f>
        <v>16</v>
      </c>
      <c r="Q60" s="2239"/>
      <c r="R60" s="2240"/>
      <c r="S60" s="2241"/>
      <c r="T60" s="226"/>
      <c r="U60" s="226"/>
      <c r="V60" s="227"/>
      <c r="W60" s="227"/>
      <c r="X60" s="227"/>
      <c r="Y60" s="227"/>
      <c r="Z60" s="227"/>
      <c r="AA60" s="227"/>
      <c r="AB60" s="228"/>
      <c r="AC60" s="228"/>
      <c r="AD60" s="229"/>
      <c r="AE60" s="230"/>
      <c r="AF60" s="230"/>
      <c r="AG60" s="230"/>
      <c r="AH60" s="230"/>
      <c r="AI60" s="230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/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</row>
    <row r="61" spans="1:238" s="231" customFormat="1" ht="91.5" customHeight="1" thickBot="1" x14ac:dyDescent="0.5">
      <c r="A61" s="108"/>
      <c r="B61" s="2244"/>
      <c r="C61" s="2245"/>
      <c r="D61" s="2257">
        <v>1.5</v>
      </c>
      <c r="E61" s="2259" t="s">
        <v>278</v>
      </c>
      <c r="F61" s="2260"/>
      <c r="G61" s="2260"/>
      <c r="H61" s="2260"/>
      <c r="I61" s="2260"/>
      <c r="J61" s="2260"/>
      <c r="K61" s="2260"/>
      <c r="L61" s="2261"/>
      <c r="M61" s="2236">
        <v>8</v>
      </c>
      <c r="N61" s="2237"/>
      <c r="O61" s="233"/>
      <c r="P61" s="2251">
        <f>M61*D61</f>
        <v>12</v>
      </c>
      <c r="Q61" s="2252"/>
      <c r="R61" s="2240"/>
      <c r="S61" s="2241"/>
      <c r="T61" s="226"/>
      <c r="U61" s="226"/>
      <c r="V61" s="227"/>
      <c r="W61" s="227"/>
      <c r="X61" s="227"/>
      <c r="Y61" s="227"/>
      <c r="Z61" s="227"/>
      <c r="AA61" s="227"/>
      <c r="AB61" s="228"/>
      <c r="AC61" s="228"/>
      <c r="AD61" s="229"/>
      <c r="AE61" s="230"/>
      <c r="AF61" s="230"/>
      <c r="AG61" s="230"/>
      <c r="AH61" s="230"/>
      <c r="AI61" s="230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/>
      <c r="FC61" s="108"/>
      <c r="FD61" s="108"/>
      <c r="FE61" s="108"/>
      <c r="FF61" s="108"/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/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</row>
    <row r="62" spans="1:238" s="231" customFormat="1" ht="113.25" customHeight="1" thickBot="1" x14ac:dyDescent="0.5">
      <c r="A62" s="108"/>
      <c r="B62" s="2246"/>
      <c r="C62" s="2247"/>
      <c r="D62" s="2258"/>
      <c r="E62" s="2233" t="s">
        <v>59</v>
      </c>
      <c r="F62" s="2234"/>
      <c r="G62" s="2234"/>
      <c r="H62" s="2234"/>
      <c r="I62" s="2234"/>
      <c r="J62" s="2234"/>
      <c r="K62" s="2234"/>
      <c r="L62" s="2235"/>
      <c r="M62" s="2236">
        <v>8</v>
      </c>
      <c r="N62" s="2237"/>
      <c r="O62" s="233"/>
      <c r="P62" s="2251">
        <f>M62*D61</f>
        <v>12</v>
      </c>
      <c r="Q62" s="2252"/>
      <c r="R62" s="2240"/>
      <c r="S62" s="2241"/>
      <c r="T62" s="226"/>
      <c r="U62" s="226"/>
      <c r="V62" s="227"/>
      <c r="W62" s="227"/>
      <c r="X62" s="227"/>
      <c r="Y62" s="227"/>
      <c r="Z62" s="227"/>
      <c r="AA62" s="227"/>
      <c r="AB62" s="228"/>
      <c r="AC62" s="228"/>
      <c r="AD62" s="229"/>
      <c r="AE62" s="230"/>
      <c r="AF62" s="230"/>
      <c r="AG62" s="230"/>
      <c r="AH62" s="230"/>
      <c r="AI62" s="230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108"/>
      <c r="FE62" s="108"/>
      <c r="FF62" s="108"/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/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/>
      <c r="HC62" s="108"/>
      <c r="HD62" s="108"/>
      <c r="HE62" s="108"/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</row>
    <row r="63" spans="1:238" s="231" customFormat="1" ht="80.25" customHeight="1" thickBot="1" x14ac:dyDescent="0.5">
      <c r="A63" s="108"/>
      <c r="B63" s="2246" t="s">
        <v>102</v>
      </c>
      <c r="C63" s="2247"/>
      <c r="D63" s="234">
        <v>4</v>
      </c>
      <c r="E63" s="2248" t="s">
        <v>103</v>
      </c>
      <c r="F63" s="2249"/>
      <c r="G63" s="2249"/>
      <c r="H63" s="2249"/>
      <c r="I63" s="2249"/>
      <c r="J63" s="2249"/>
      <c r="K63" s="2249"/>
      <c r="L63" s="2250"/>
      <c r="M63" s="2253">
        <v>16</v>
      </c>
      <c r="N63" s="2254"/>
      <c r="O63" s="233"/>
      <c r="P63" s="2238">
        <f>M63*D63</f>
        <v>64</v>
      </c>
      <c r="Q63" s="2239"/>
      <c r="R63" s="2255"/>
      <c r="S63" s="2256"/>
      <c r="T63" s="226"/>
      <c r="U63" s="226"/>
      <c r="V63" s="227"/>
      <c r="W63" s="227"/>
      <c r="X63" s="227"/>
      <c r="Y63" s="227"/>
      <c r="Z63" s="227"/>
      <c r="AA63" s="227"/>
      <c r="AB63" s="228"/>
      <c r="AC63" s="228"/>
      <c r="AD63" s="229"/>
      <c r="AE63" s="230"/>
      <c r="AF63" s="230"/>
      <c r="AG63" s="230"/>
      <c r="AH63" s="230"/>
      <c r="AI63" s="230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/>
      <c r="FC63" s="108"/>
      <c r="FD63" s="108"/>
      <c r="FE63" s="108"/>
      <c r="FF63" s="108"/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/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/>
      <c r="HC63" s="108"/>
      <c r="HD63" s="108"/>
      <c r="HE63" s="108"/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</row>
    <row r="64" spans="1:238" s="237" customFormat="1" ht="111.75" customHeight="1" thickBot="1" x14ac:dyDescent="0.5">
      <c r="A64" s="108"/>
      <c r="B64" s="2266" t="s">
        <v>104</v>
      </c>
      <c r="C64" s="2267"/>
      <c r="D64" s="235" t="s">
        <v>105</v>
      </c>
      <c r="E64" s="2233" t="s">
        <v>59</v>
      </c>
      <c r="F64" s="2234"/>
      <c r="G64" s="2234"/>
      <c r="H64" s="2234"/>
      <c r="I64" s="2234"/>
      <c r="J64" s="2234"/>
      <c r="K64" s="2234"/>
      <c r="L64" s="2235"/>
      <c r="M64" s="2196">
        <v>16</v>
      </c>
      <c r="N64" s="2268"/>
      <c r="O64" s="236"/>
      <c r="P64" s="2269">
        <f>2*M64</f>
        <v>32</v>
      </c>
      <c r="Q64" s="2270"/>
      <c r="R64" s="2255"/>
      <c r="S64" s="2256"/>
      <c r="T64" s="226"/>
      <c r="U64" s="226"/>
      <c r="V64" s="227"/>
      <c r="W64" s="227"/>
      <c r="X64" s="227"/>
      <c r="Y64" s="227"/>
      <c r="Z64" s="227"/>
      <c r="AA64" s="227"/>
      <c r="AB64" s="228"/>
      <c r="AC64" s="228"/>
      <c r="AD64" s="229"/>
      <c r="AE64" s="230"/>
      <c r="AF64" s="230"/>
      <c r="AG64" s="230"/>
      <c r="AH64" s="230"/>
      <c r="AI64" s="230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  <c r="GF64" s="108"/>
      <c r="GG64" s="108"/>
      <c r="GH64" s="108"/>
      <c r="GI64" s="108"/>
      <c r="GJ64" s="108"/>
      <c r="GK64" s="108"/>
      <c r="GL64" s="108"/>
      <c r="GM64" s="108"/>
      <c r="GN64" s="108"/>
      <c r="GO64" s="108"/>
      <c r="GP64" s="108"/>
      <c r="GQ64" s="108"/>
      <c r="GR64" s="108"/>
      <c r="GS64" s="108"/>
      <c r="GT64" s="108"/>
      <c r="GU64" s="108"/>
      <c r="GV64" s="108"/>
      <c r="GW64" s="108"/>
      <c r="GX64" s="108"/>
      <c r="GY64" s="108"/>
      <c r="GZ64" s="108"/>
      <c r="HA64" s="108"/>
      <c r="HB64" s="108"/>
      <c r="HC64" s="108"/>
      <c r="HD64" s="108"/>
      <c r="HE64" s="108"/>
      <c r="HF64" s="108"/>
      <c r="HG64" s="108"/>
      <c r="HH64" s="108"/>
      <c r="HI64" s="108"/>
      <c r="HJ64" s="108"/>
      <c r="HK64" s="108"/>
      <c r="HL64" s="108"/>
      <c r="HM64" s="108"/>
      <c r="HN64" s="108"/>
      <c r="HO64" s="108"/>
      <c r="HP64" s="108"/>
      <c r="HQ64" s="108"/>
      <c r="HR64" s="108"/>
      <c r="HS64" s="108"/>
      <c r="HT64" s="108"/>
      <c r="HU64" s="108"/>
      <c r="HV64" s="108"/>
      <c r="HW64" s="108"/>
      <c r="HX64" s="108"/>
      <c r="HY64" s="108"/>
      <c r="HZ64" s="108"/>
      <c r="IA64" s="108"/>
      <c r="IB64" s="108"/>
      <c r="IC64" s="108"/>
      <c r="ID64" s="108"/>
    </row>
    <row r="65" spans="1:238" s="231" customFormat="1" ht="50.1" customHeight="1" thickBot="1" x14ac:dyDescent="0.5">
      <c r="A65" s="108"/>
      <c r="B65" s="238"/>
      <c r="C65" s="239" t="s">
        <v>106</v>
      </c>
      <c r="D65" s="240" t="s">
        <v>107</v>
      </c>
      <c r="E65" s="108"/>
      <c r="F65" s="108"/>
      <c r="G65" s="108"/>
      <c r="H65" s="108"/>
      <c r="I65" s="241"/>
      <c r="J65" s="241"/>
      <c r="K65" s="241"/>
      <c r="L65" s="2271" t="s">
        <v>106</v>
      </c>
      <c r="M65" s="2272"/>
      <c r="N65" s="2272"/>
      <c r="O65" s="2273"/>
      <c r="P65" s="2274">
        <f>SUM(P58:P64)</f>
        <v>640</v>
      </c>
      <c r="Q65" s="2275"/>
      <c r="R65" s="2276"/>
      <c r="S65" s="2277"/>
      <c r="T65" s="242"/>
      <c r="U65" s="242"/>
      <c r="V65" s="242"/>
      <c r="W65" s="242"/>
      <c r="X65" s="242"/>
      <c r="Y65" s="242"/>
      <c r="Z65" s="243"/>
      <c r="AA65" s="243"/>
      <c r="AB65" s="243"/>
      <c r="AC65" s="243"/>
      <c r="AD65" s="243"/>
      <c r="AE65" s="243"/>
      <c r="AF65" s="228"/>
      <c r="AG65" s="228"/>
      <c r="AH65" s="230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08"/>
      <c r="EX65" s="108"/>
      <c r="EY65" s="108"/>
      <c r="EZ65" s="108"/>
      <c r="FA65" s="108"/>
      <c r="FB65" s="108"/>
      <c r="FC65" s="108"/>
      <c r="FD65" s="108"/>
      <c r="FE65" s="108"/>
      <c r="FF65" s="108"/>
      <c r="FG65" s="108"/>
      <c r="FH65" s="108"/>
      <c r="FI65" s="108"/>
      <c r="FJ65" s="108"/>
      <c r="FK65" s="108"/>
      <c r="FL65" s="108"/>
      <c r="FM65" s="108"/>
      <c r="FN65" s="108"/>
      <c r="FO65" s="108"/>
      <c r="FP65" s="108"/>
      <c r="FQ65" s="108"/>
      <c r="FR65" s="108"/>
      <c r="FS65" s="108"/>
      <c r="FT65" s="108"/>
      <c r="FU65" s="108"/>
      <c r="FV65" s="108"/>
      <c r="FW65" s="108"/>
      <c r="FX65" s="108"/>
      <c r="FY65" s="108"/>
      <c r="FZ65" s="108"/>
      <c r="GA65" s="108"/>
      <c r="GB65" s="108"/>
      <c r="GC65" s="108"/>
      <c r="GD65" s="108"/>
      <c r="GE65" s="108"/>
      <c r="GF65" s="108"/>
      <c r="GG65" s="108"/>
      <c r="GH65" s="108"/>
      <c r="GI65" s="108"/>
      <c r="GJ65" s="108"/>
      <c r="GK65" s="108"/>
      <c r="GL65" s="108"/>
      <c r="GM65" s="108"/>
      <c r="GN65" s="108"/>
      <c r="GO65" s="108"/>
      <c r="GP65" s="108"/>
      <c r="GQ65" s="108"/>
      <c r="GR65" s="108"/>
      <c r="GS65" s="108"/>
      <c r="GT65" s="108"/>
      <c r="GU65" s="108"/>
      <c r="GV65" s="108"/>
      <c r="GW65" s="108"/>
      <c r="GX65" s="108"/>
      <c r="GY65" s="108"/>
      <c r="GZ65" s="108"/>
      <c r="HA65" s="108"/>
      <c r="HB65" s="108"/>
      <c r="HC65" s="108"/>
      <c r="HD65" s="108"/>
      <c r="HE65" s="108"/>
      <c r="HF65" s="108"/>
      <c r="HG65" s="108"/>
      <c r="HH65" s="108"/>
      <c r="HI65" s="108"/>
      <c r="HJ65" s="108"/>
      <c r="HK65" s="108"/>
      <c r="HL65" s="108"/>
      <c r="HM65" s="108"/>
      <c r="HN65" s="108"/>
      <c r="HO65" s="108"/>
      <c r="HP65" s="108"/>
      <c r="HQ65" s="108"/>
      <c r="HR65" s="108"/>
      <c r="HS65" s="108"/>
      <c r="HT65" s="108"/>
      <c r="HU65" s="108"/>
      <c r="HV65" s="108"/>
      <c r="HW65" s="108"/>
      <c r="HX65" s="108"/>
      <c r="HY65" s="108"/>
      <c r="HZ65" s="108"/>
      <c r="IA65" s="108"/>
      <c r="IB65" s="108"/>
      <c r="IC65" s="108"/>
      <c r="ID65" s="108"/>
    </row>
    <row r="66" spans="1:238" s="252" customFormat="1" ht="24.95" customHeight="1" x14ac:dyDescent="0.4">
      <c r="A66" s="190"/>
      <c r="B66" s="244"/>
      <c r="C66" s="190"/>
      <c r="D66" s="245"/>
      <c r="E66" s="246"/>
      <c r="F66" s="247"/>
      <c r="G66" s="247"/>
      <c r="H66" s="248"/>
      <c r="I66" s="248"/>
      <c r="J66" s="248"/>
      <c r="K66" s="249"/>
      <c r="L66" s="249"/>
      <c r="M66" s="249"/>
      <c r="N66" s="249"/>
      <c r="O66" s="249"/>
      <c r="P66" s="250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51"/>
      <c r="AI66" s="251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190"/>
      <c r="AX66" s="190"/>
      <c r="AY66" s="190"/>
      <c r="AZ66" s="190"/>
      <c r="BA66" s="190"/>
      <c r="BB66" s="190"/>
      <c r="BC66" s="190"/>
      <c r="BD66" s="190"/>
      <c r="BE66" s="190"/>
      <c r="BF66" s="190"/>
      <c r="BG66" s="190"/>
      <c r="BH66" s="190"/>
      <c r="BI66" s="190"/>
      <c r="BJ66" s="190"/>
      <c r="BK66" s="190"/>
      <c r="BL66" s="190"/>
      <c r="BM66" s="190"/>
      <c r="BN66" s="190"/>
      <c r="BO66" s="190"/>
      <c r="BP66" s="190"/>
      <c r="BQ66" s="190"/>
      <c r="BR66" s="190"/>
      <c r="BS66" s="190"/>
      <c r="BT66" s="190"/>
      <c r="BU66" s="190"/>
      <c r="BV66" s="190"/>
      <c r="BW66" s="190"/>
      <c r="BX66" s="190"/>
      <c r="BY66" s="190"/>
      <c r="BZ66" s="190"/>
      <c r="CA66" s="190"/>
      <c r="CB66" s="190"/>
      <c r="CC66" s="190"/>
      <c r="CD66" s="190"/>
      <c r="CE66" s="190"/>
      <c r="CF66" s="190"/>
      <c r="CG66" s="190"/>
      <c r="CH66" s="190"/>
      <c r="CI66" s="190"/>
      <c r="CJ66" s="190"/>
      <c r="CK66" s="190"/>
      <c r="CL66" s="190"/>
      <c r="CM66" s="190"/>
      <c r="CN66" s="190"/>
      <c r="CO66" s="190"/>
      <c r="CP66" s="190"/>
      <c r="CQ66" s="190"/>
      <c r="CR66" s="190"/>
      <c r="CS66" s="190"/>
      <c r="CT66" s="190"/>
      <c r="CU66" s="190"/>
      <c r="CV66" s="190"/>
      <c r="CW66" s="190"/>
      <c r="CX66" s="190"/>
      <c r="CY66" s="190"/>
      <c r="CZ66" s="190"/>
      <c r="DA66" s="190"/>
      <c r="DB66" s="190"/>
      <c r="DC66" s="190"/>
      <c r="DD66" s="190"/>
      <c r="DE66" s="190"/>
      <c r="DF66" s="190"/>
      <c r="DG66" s="190"/>
      <c r="DH66" s="190"/>
      <c r="DI66" s="190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90"/>
      <c r="DU66" s="190"/>
      <c r="DV66" s="190"/>
      <c r="DW66" s="190"/>
      <c r="DX66" s="190"/>
      <c r="DY66" s="190"/>
      <c r="DZ66" s="190"/>
      <c r="EA66" s="190"/>
      <c r="EB66" s="190"/>
      <c r="EC66" s="190"/>
      <c r="ED66" s="190"/>
      <c r="EE66" s="190"/>
      <c r="EF66" s="190"/>
      <c r="EG66" s="190"/>
      <c r="EH66" s="190"/>
      <c r="EI66" s="190"/>
      <c r="EJ66" s="190"/>
      <c r="EK66" s="190"/>
      <c r="EL66" s="190"/>
      <c r="EM66" s="190"/>
      <c r="EN66" s="190"/>
      <c r="EO66" s="190"/>
      <c r="EP66" s="190"/>
      <c r="EQ66" s="190"/>
      <c r="ER66" s="190"/>
      <c r="ES66" s="190"/>
      <c r="ET66" s="190"/>
      <c r="EU66" s="190"/>
      <c r="EV66" s="190"/>
      <c r="EW66" s="190"/>
      <c r="EX66" s="190"/>
      <c r="EY66" s="190"/>
      <c r="EZ66" s="190"/>
      <c r="FA66" s="190"/>
      <c r="FB66" s="190"/>
      <c r="FC66" s="190"/>
      <c r="FD66" s="190"/>
      <c r="FE66" s="190"/>
      <c r="FF66" s="190"/>
      <c r="FG66" s="190"/>
      <c r="FH66" s="190"/>
      <c r="FI66" s="190"/>
      <c r="FJ66" s="190"/>
      <c r="FK66" s="190"/>
      <c r="FL66" s="190"/>
      <c r="FM66" s="190"/>
      <c r="FN66" s="190"/>
      <c r="FO66" s="190"/>
      <c r="FP66" s="190"/>
      <c r="FQ66" s="190"/>
      <c r="FR66" s="190"/>
      <c r="FS66" s="190"/>
      <c r="FT66" s="190"/>
      <c r="FU66" s="190"/>
      <c r="FV66" s="190"/>
      <c r="FW66" s="190"/>
      <c r="FX66" s="190"/>
      <c r="FY66" s="190"/>
      <c r="FZ66" s="190"/>
      <c r="GA66" s="190"/>
      <c r="GB66" s="190"/>
      <c r="GC66" s="190"/>
      <c r="GD66" s="190"/>
      <c r="GE66" s="190"/>
      <c r="GF66" s="190"/>
      <c r="GG66" s="190"/>
      <c r="GH66" s="190"/>
      <c r="GI66" s="190"/>
      <c r="GJ66" s="190"/>
      <c r="GK66" s="190"/>
      <c r="GL66" s="190"/>
      <c r="GM66" s="190"/>
      <c r="GN66" s="190"/>
      <c r="GO66" s="190"/>
      <c r="GP66" s="190"/>
      <c r="GQ66" s="190"/>
      <c r="GR66" s="190"/>
      <c r="GS66" s="190"/>
      <c r="GT66" s="190"/>
      <c r="GU66" s="190"/>
      <c r="GV66" s="190"/>
      <c r="GW66" s="190"/>
      <c r="GX66" s="190"/>
      <c r="GY66" s="190"/>
      <c r="GZ66" s="190"/>
      <c r="HA66" s="190"/>
      <c r="HB66" s="190"/>
      <c r="HC66" s="190"/>
      <c r="HD66" s="190"/>
      <c r="HE66" s="190"/>
      <c r="HF66" s="190"/>
      <c r="HG66" s="190"/>
      <c r="HH66" s="190"/>
      <c r="HI66" s="190"/>
      <c r="HJ66" s="190"/>
      <c r="HK66" s="190"/>
      <c r="HL66" s="190"/>
      <c r="HM66" s="190"/>
      <c r="HN66" s="190"/>
      <c r="HO66" s="190"/>
      <c r="HP66" s="190"/>
      <c r="HQ66" s="190"/>
      <c r="HR66" s="190"/>
      <c r="HS66" s="190"/>
      <c r="HT66" s="190"/>
      <c r="HU66" s="190"/>
      <c r="HV66" s="190"/>
      <c r="HW66" s="190"/>
      <c r="HX66" s="190"/>
      <c r="HY66" s="190"/>
      <c r="HZ66" s="190"/>
      <c r="IA66" s="190"/>
      <c r="IB66" s="190"/>
      <c r="IC66" s="190"/>
      <c r="ID66" s="190"/>
    </row>
    <row r="67" spans="1:238" s="253" customFormat="1" ht="39.950000000000003" customHeight="1" x14ac:dyDescent="0.45">
      <c r="B67" s="254"/>
      <c r="C67" s="254"/>
      <c r="D67" s="2262"/>
      <c r="E67" s="2262"/>
      <c r="F67" s="2262"/>
      <c r="G67" s="2262"/>
      <c r="H67" s="2262"/>
      <c r="I67" s="2262"/>
      <c r="J67" s="2262"/>
      <c r="K67" s="2262"/>
      <c r="L67" s="2262"/>
      <c r="M67" s="2262"/>
      <c r="N67" s="2262"/>
      <c r="O67" s="2262"/>
      <c r="P67" s="2262"/>
      <c r="Q67" s="2262"/>
      <c r="R67" s="2262"/>
      <c r="S67" s="2262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</row>
    <row r="68" spans="1:238" s="253" customFormat="1" ht="39.950000000000003" customHeight="1" x14ac:dyDescent="0.45">
      <c r="B68" s="254"/>
      <c r="C68" s="254"/>
      <c r="D68" s="2263" t="s">
        <v>108</v>
      </c>
      <c r="E68" s="2263"/>
      <c r="F68" s="2263"/>
      <c r="G68" s="2263"/>
      <c r="H68" s="2263"/>
      <c r="I68" s="2263"/>
      <c r="J68" s="2263"/>
      <c r="K68" s="2263"/>
      <c r="L68" s="256"/>
      <c r="M68" s="256"/>
      <c r="N68" s="256"/>
      <c r="O68" s="256"/>
      <c r="P68" s="256"/>
      <c r="Q68" s="256"/>
      <c r="R68" s="256"/>
      <c r="S68" s="256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</row>
    <row r="69" spans="1:238" s="190" customFormat="1" ht="68.25" customHeight="1" x14ac:dyDescent="0.25">
      <c r="D69" s="258"/>
      <c r="E69" s="251"/>
      <c r="F69" s="251"/>
      <c r="G69" s="251"/>
      <c r="H69" s="259"/>
      <c r="I69" s="259"/>
      <c r="J69" s="260"/>
      <c r="K69" s="259"/>
      <c r="L69" s="259"/>
      <c r="M69" s="259"/>
      <c r="N69" s="251"/>
      <c r="O69" s="259"/>
      <c r="P69" s="259"/>
      <c r="Q69" s="259"/>
      <c r="R69" s="251"/>
      <c r="S69" s="259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</row>
    <row r="70" spans="1:238" s="190" customFormat="1" ht="41.25" customHeight="1" x14ac:dyDescent="0.2">
      <c r="B70" s="262"/>
      <c r="C70" s="262"/>
      <c r="E70" s="263"/>
      <c r="F70" s="263"/>
      <c r="G70" s="263"/>
      <c r="H70" s="259"/>
      <c r="I70" s="2264" t="s">
        <v>279</v>
      </c>
      <c r="J70" s="2264"/>
      <c r="K70" s="2264"/>
      <c r="L70" s="2264"/>
      <c r="M70" s="2264"/>
      <c r="N70" s="2264"/>
      <c r="O70" s="2264"/>
      <c r="P70" s="2264"/>
      <c r="Q70" s="2264"/>
      <c r="R70" s="2264"/>
      <c r="S70" s="2264"/>
      <c r="T70" s="2264"/>
      <c r="U70" s="2264"/>
      <c r="V70" s="2264"/>
      <c r="W70" s="2264"/>
      <c r="X70" s="2264"/>
      <c r="Y70" s="2264"/>
      <c r="Z70" s="2264"/>
      <c r="AA70" s="2264"/>
      <c r="AB70" s="2264"/>
      <c r="AC70" s="2264"/>
      <c r="AD70" s="2264"/>
      <c r="AE70" s="2264"/>
      <c r="AF70" s="2264"/>
      <c r="AG70" s="2264"/>
      <c r="AH70" s="2264"/>
      <c r="AI70" s="2264"/>
      <c r="AJ70" s="264"/>
    </row>
    <row r="71" spans="1:238" s="190" customFormat="1" ht="168" customHeight="1" x14ac:dyDescent="0.25">
      <c r="D71" s="258"/>
      <c r="E71" s="246"/>
      <c r="F71" s="246"/>
      <c r="G71" s="246"/>
      <c r="H71" s="246"/>
      <c r="I71" s="265"/>
      <c r="J71" s="266"/>
      <c r="K71" s="267"/>
      <c r="L71" s="268"/>
      <c r="M71" s="268"/>
      <c r="N71" s="268"/>
      <c r="O71" s="268"/>
      <c r="P71" s="268"/>
      <c r="Q71" s="259"/>
      <c r="R71" s="251"/>
      <c r="S71" s="259"/>
      <c r="T71" s="269"/>
      <c r="U71" s="270"/>
      <c r="V71" s="269"/>
      <c r="W71" s="270"/>
      <c r="X71" s="262"/>
      <c r="Y71" s="271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</row>
    <row r="72" spans="1:238" s="273" customFormat="1" ht="102" customHeight="1" x14ac:dyDescent="0.25">
      <c r="C72" s="2265" t="s">
        <v>109</v>
      </c>
      <c r="D72" s="2265"/>
      <c r="G72" s="274"/>
      <c r="H72" s="275" t="s">
        <v>110</v>
      </c>
      <c r="I72" s="275"/>
      <c r="J72" s="275"/>
      <c r="K72" s="275"/>
      <c r="L72" s="275"/>
      <c r="M72" s="21"/>
      <c r="N72" s="274"/>
      <c r="O72" s="276"/>
      <c r="P72" s="276"/>
      <c r="Q72" s="276" t="s">
        <v>111</v>
      </c>
      <c r="R72" s="276"/>
      <c r="S72" s="276"/>
      <c r="T72" s="276"/>
      <c r="U72" s="276"/>
      <c r="V72" s="276"/>
      <c r="W72" s="276"/>
      <c r="X72" s="274"/>
      <c r="Y72" s="277"/>
      <c r="Z72" s="278"/>
      <c r="AA72" s="278"/>
      <c r="AB72" s="279"/>
      <c r="AD72" s="278"/>
      <c r="AE72" s="279" t="s">
        <v>112</v>
      </c>
    </row>
    <row r="73" spans="1:238" s="272" customFormat="1" ht="50.25" customHeight="1" x14ac:dyDescent="0.3">
      <c r="B73" s="262"/>
      <c r="C73" s="262"/>
      <c r="D73" s="245"/>
      <c r="E73" s="280"/>
      <c r="F73" s="281"/>
      <c r="G73" s="282"/>
      <c r="H73" s="283"/>
      <c r="J73" s="284"/>
      <c r="K73" s="285"/>
      <c r="L73" s="286"/>
      <c r="M73" s="286"/>
      <c r="N73" s="286"/>
      <c r="O73" s="286"/>
      <c r="Q73" s="287"/>
      <c r="R73" s="288"/>
      <c r="S73" s="288"/>
      <c r="T73" s="288"/>
      <c r="U73" s="288"/>
      <c r="V73" s="288"/>
      <c r="X73" s="283"/>
      <c r="Z73" s="284"/>
      <c r="AB73" s="285"/>
      <c r="AC73" s="286"/>
      <c r="AD73" s="286"/>
      <c r="AE73" s="286"/>
    </row>
    <row r="74" spans="1:238" s="190" customFormat="1" ht="24.95" customHeight="1" x14ac:dyDescent="0.5">
      <c r="B74" s="289"/>
      <c r="D74" s="290"/>
      <c r="E74" s="291"/>
      <c r="F74" s="292"/>
      <c r="G74" s="293"/>
      <c r="H74" s="293"/>
      <c r="I74" s="293"/>
      <c r="J74" s="282"/>
      <c r="K74" s="282"/>
      <c r="L74" s="282"/>
      <c r="M74" s="282"/>
      <c r="N74" s="284"/>
      <c r="O74" s="294"/>
      <c r="Q74" s="259"/>
      <c r="R74" s="259"/>
      <c r="S74" s="259"/>
      <c r="T74" s="291"/>
      <c r="U74" s="291"/>
      <c r="V74" s="291"/>
      <c r="X74" s="291"/>
      <c r="Y74" s="291"/>
      <c r="Z74" s="295"/>
      <c r="AA74" s="295"/>
      <c r="AB74" s="296"/>
      <c r="AC74" s="295"/>
      <c r="AD74" s="295"/>
      <c r="AE74" s="297"/>
    </row>
    <row r="75" spans="1:238" s="190" customFormat="1" ht="24.95" customHeight="1" x14ac:dyDescent="0.4">
      <c r="D75" s="258"/>
      <c r="E75" s="280"/>
      <c r="F75" s="281"/>
      <c r="G75" s="298"/>
      <c r="H75" s="282"/>
      <c r="I75" s="282"/>
      <c r="J75" s="299"/>
      <c r="K75" s="300"/>
      <c r="L75" s="294"/>
      <c r="M75" s="299"/>
      <c r="N75" s="297"/>
      <c r="O75" s="299"/>
      <c r="Q75" s="259"/>
      <c r="R75" s="251"/>
      <c r="S75" s="259"/>
      <c r="T75" s="301"/>
      <c r="U75" s="281"/>
      <c r="V75" s="281"/>
      <c r="W75" s="291"/>
      <c r="X75" s="291"/>
      <c r="Y75" s="282"/>
      <c r="Z75" s="299"/>
      <c r="AA75" s="294"/>
      <c r="AB75" s="294"/>
      <c r="AC75" s="297"/>
      <c r="AD75" s="294"/>
      <c r="AE75" s="299"/>
    </row>
    <row r="76" spans="1:238" s="190" customFormat="1" ht="14.25" customHeight="1" x14ac:dyDescent="0.2">
      <c r="E76" s="251"/>
      <c r="F76" s="251"/>
      <c r="G76" s="251"/>
      <c r="H76" s="302"/>
      <c r="I76" s="302"/>
      <c r="J76" s="302"/>
      <c r="K76" s="302"/>
      <c r="L76" s="302"/>
      <c r="M76" s="302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251"/>
      <c r="Y76" s="251"/>
      <c r="Z76" s="251"/>
      <c r="AA76" s="251"/>
      <c r="AB76" s="251"/>
      <c r="AC76" s="251"/>
      <c r="AD76" s="251"/>
      <c r="AE76" s="251"/>
      <c r="AF76" s="251"/>
    </row>
    <row r="77" spans="1:238" s="190" customFormat="1" ht="18" customHeight="1" x14ac:dyDescent="0.2">
      <c r="D77" s="304"/>
      <c r="E77" s="305"/>
      <c r="F77" s="306"/>
      <c r="G77" s="248"/>
      <c r="H77" s="302"/>
      <c r="I77" s="302"/>
      <c r="J77" s="302"/>
      <c r="K77" s="302"/>
      <c r="L77" s="302"/>
      <c r="M77" s="302"/>
      <c r="N77" s="259"/>
      <c r="O77" s="303"/>
      <c r="P77" s="303"/>
      <c r="Q77" s="303"/>
      <c r="R77" s="303"/>
      <c r="S77" s="303"/>
      <c r="T77" s="303"/>
      <c r="U77" s="303"/>
      <c r="V77" s="303"/>
      <c r="W77" s="303"/>
      <c r="X77" s="251"/>
      <c r="Y77" s="307"/>
      <c r="Z77" s="307"/>
      <c r="AA77" s="307"/>
      <c r="AB77" s="307"/>
      <c r="AC77" s="307"/>
      <c r="AD77" s="307"/>
      <c r="AE77" s="251"/>
      <c r="AF77" s="251"/>
    </row>
    <row r="78" spans="1:238" s="190" customFormat="1" ht="15" x14ac:dyDescent="0.25">
      <c r="D78" s="258"/>
      <c r="H78" s="308"/>
      <c r="I78" s="308"/>
      <c r="J78" s="260"/>
      <c r="K78" s="308"/>
      <c r="L78" s="308"/>
      <c r="M78" s="308"/>
      <c r="O78" s="260"/>
      <c r="P78" s="260"/>
      <c r="Q78" s="308"/>
      <c r="S78" s="308"/>
      <c r="T78" s="308"/>
      <c r="X78" s="1"/>
      <c r="Y78" s="1"/>
      <c r="Z78" s="1"/>
      <c r="AA78" s="1"/>
      <c r="AB78" s="1"/>
      <c r="AC78" s="1"/>
      <c r="AD78" s="1"/>
    </row>
    <row r="79" spans="1:238" x14ac:dyDescent="0.2">
      <c r="D79" s="1"/>
      <c r="E79" s="309"/>
      <c r="F79" s="1"/>
      <c r="G79" s="309"/>
      <c r="H79" s="1"/>
      <c r="I79" s="1"/>
      <c r="J79" s="1"/>
      <c r="K79" s="1"/>
      <c r="L79" s="1"/>
      <c r="M79" s="1"/>
    </row>
  </sheetData>
  <mergeCells count="182">
    <mergeCell ref="D67:S67"/>
    <mergeCell ref="D68:K68"/>
    <mergeCell ref="I70:AI70"/>
    <mergeCell ref="C72:D72"/>
    <mergeCell ref="B64:C64"/>
    <mergeCell ref="E64:L64"/>
    <mergeCell ref="M64:N64"/>
    <mergeCell ref="P64:Q64"/>
    <mergeCell ref="R64:S64"/>
    <mergeCell ref="L65:O65"/>
    <mergeCell ref="P65:Q65"/>
    <mergeCell ref="R65:S65"/>
    <mergeCell ref="B63:C63"/>
    <mergeCell ref="E63:L63"/>
    <mergeCell ref="M63:N63"/>
    <mergeCell ref="P63:Q63"/>
    <mergeCell ref="R63:S63"/>
    <mergeCell ref="E60:L60"/>
    <mergeCell ref="M60:N60"/>
    <mergeCell ref="P60:Q60"/>
    <mergeCell ref="R60:S60"/>
    <mergeCell ref="D61:D62"/>
    <mergeCell ref="E61:L61"/>
    <mergeCell ref="M61:N61"/>
    <mergeCell ref="P61:Q61"/>
    <mergeCell ref="R61:S61"/>
    <mergeCell ref="E62:L62"/>
    <mergeCell ref="B58:C58"/>
    <mergeCell ref="E58:L58"/>
    <mergeCell ref="M58:N58"/>
    <mergeCell ref="P58:Q58"/>
    <mergeCell ref="R58:S58"/>
    <mergeCell ref="B59:C62"/>
    <mergeCell ref="E59:L59"/>
    <mergeCell ref="M59:N59"/>
    <mergeCell ref="P59:Q59"/>
    <mergeCell ref="R59:S59"/>
    <mergeCell ref="M62:N62"/>
    <mergeCell ref="P62:Q62"/>
    <mergeCell ref="R62:S62"/>
    <mergeCell ref="B54:S54"/>
    <mergeCell ref="B55:C57"/>
    <mergeCell ref="D55:D57"/>
    <mergeCell ref="E55:L57"/>
    <mergeCell ref="M55:O56"/>
    <mergeCell ref="P55:S56"/>
    <mergeCell ref="M57:N57"/>
    <mergeCell ref="P57:Q57"/>
    <mergeCell ref="R57:S57"/>
    <mergeCell ref="C52:D52"/>
    <mergeCell ref="E52:H52"/>
    <mergeCell ref="I52:K52"/>
    <mergeCell ref="L52:N52"/>
    <mergeCell ref="R52:AD52"/>
    <mergeCell ref="AE52:AJ52"/>
    <mergeCell ref="C51:D51"/>
    <mergeCell ref="E51:H51"/>
    <mergeCell ref="I51:K51"/>
    <mergeCell ref="L51:N51"/>
    <mergeCell ref="R51:AD51"/>
    <mergeCell ref="AE51:AJ51"/>
    <mergeCell ref="C50:D50"/>
    <mergeCell ref="E50:H50"/>
    <mergeCell ref="I50:K50"/>
    <mergeCell ref="L50:N50"/>
    <mergeCell ref="R50:AD50"/>
    <mergeCell ref="AE50:AJ50"/>
    <mergeCell ref="C47:I47"/>
    <mergeCell ref="N47:T47"/>
    <mergeCell ref="AC47:AF47"/>
    <mergeCell ref="AG47:AJ47"/>
    <mergeCell ref="B49:M49"/>
    <mergeCell ref="Q49:AJ49"/>
    <mergeCell ref="C45:I45"/>
    <mergeCell ref="N45:T45"/>
    <mergeCell ref="AC45:AF45"/>
    <mergeCell ref="AG45:AJ45"/>
    <mergeCell ref="C46:I46"/>
    <mergeCell ref="N46:T46"/>
    <mergeCell ref="AC46:AF46"/>
    <mergeCell ref="AG46:AJ46"/>
    <mergeCell ref="C43:I43"/>
    <mergeCell ref="N43:T43"/>
    <mergeCell ref="AC43:AF43"/>
    <mergeCell ref="AG43:AJ43"/>
    <mergeCell ref="C44:I44"/>
    <mergeCell ref="N44:T44"/>
    <mergeCell ref="AC44:AF44"/>
    <mergeCell ref="AG44:AJ44"/>
    <mergeCell ref="K40:M47"/>
    <mergeCell ref="N40:T40"/>
    <mergeCell ref="AC40:AF40"/>
    <mergeCell ref="AG40:AJ40"/>
    <mergeCell ref="N41:T41"/>
    <mergeCell ref="AC41:AF41"/>
    <mergeCell ref="AG41:AJ41"/>
    <mergeCell ref="N42:T42"/>
    <mergeCell ref="AC42:AF42"/>
    <mergeCell ref="AG42:AJ42"/>
    <mergeCell ref="C36:E36"/>
    <mergeCell ref="F36:M36"/>
    <mergeCell ref="C37:E37"/>
    <mergeCell ref="F37:M37"/>
    <mergeCell ref="B38:M38"/>
    <mergeCell ref="B39:M39"/>
    <mergeCell ref="C32:E32"/>
    <mergeCell ref="F32:M32"/>
    <mergeCell ref="B33:M33"/>
    <mergeCell ref="B34:AJ34"/>
    <mergeCell ref="C35:E35"/>
    <mergeCell ref="F35:M35"/>
    <mergeCell ref="B28:AJ28"/>
    <mergeCell ref="B29:AJ29"/>
    <mergeCell ref="C30:E30"/>
    <mergeCell ref="F30:M30"/>
    <mergeCell ref="C31:E31"/>
    <mergeCell ref="F31:M31"/>
    <mergeCell ref="C25:E25"/>
    <mergeCell ref="F25:M25"/>
    <mergeCell ref="AC25:AF25"/>
    <mergeCell ref="C26:E26"/>
    <mergeCell ref="F26:M26"/>
    <mergeCell ref="B27:M27"/>
    <mergeCell ref="C21:E21"/>
    <mergeCell ref="F21:M21"/>
    <mergeCell ref="B22:AJ22"/>
    <mergeCell ref="B23:AJ23"/>
    <mergeCell ref="C24:E24"/>
    <mergeCell ref="F24:M24"/>
    <mergeCell ref="AC24:AF24"/>
    <mergeCell ref="AG17:AJ17"/>
    <mergeCell ref="Q18:Q20"/>
    <mergeCell ref="R18:R20"/>
    <mergeCell ref="S18:S20"/>
    <mergeCell ref="AC18:AF18"/>
    <mergeCell ref="AG18:AJ18"/>
    <mergeCell ref="AC19:AC20"/>
    <mergeCell ref="AD19:AF19"/>
    <mergeCell ref="AG19:AG20"/>
    <mergeCell ref="AH19:AJ19"/>
    <mergeCell ref="X17:X20"/>
    <mergeCell ref="Y17:Y20"/>
    <mergeCell ref="Z17:Z20"/>
    <mergeCell ref="AA17:AA20"/>
    <mergeCell ref="AB17:AB20"/>
    <mergeCell ref="AC17:AF17"/>
    <mergeCell ref="AC14:AJ14"/>
    <mergeCell ref="AC15:AJ15"/>
    <mergeCell ref="AC16:AJ16"/>
    <mergeCell ref="N17:N20"/>
    <mergeCell ref="O17:O20"/>
    <mergeCell ref="P17:P20"/>
    <mergeCell ref="Q17:S17"/>
    <mergeCell ref="U17:U20"/>
    <mergeCell ref="V17:V20"/>
    <mergeCell ref="W17:W20"/>
    <mergeCell ref="F10:J10"/>
    <mergeCell ref="M11:Z11"/>
    <mergeCell ref="M12:W12"/>
    <mergeCell ref="B14:B20"/>
    <mergeCell ref="C14:E20"/>
    <mergeCell ref="F14:M20"/>
    <mergeCell ref="N14:O16"/>
    <mergeCell ref="P14:S16"/>
    <mergeCell ref="T14:T20"/>
    <mergeCell ref="U14:AB16"/>
    <mergeCell ref="AD7:AJ7"/>
    <mergeCell ref="C8:D8"/>
    <mergeCell ref="AD8:AJ8"/>
    <mergeCell ref="C9:D9"/>
    <mergeCell ref="F9:K9"/>
    <mergeCell ref="M9:W9"/>
    <mergeCell ref="Y9:AC9"/>
    <mergeCell ref="AD9:AJ9"/>
    <mergeCell ref="B1:AJ1"/>
    <mergeCell ref="B3:AJ3"/>
    <mergeCell ref="B4:AJ4"/>
    <mergeCell ref="C5:D5"/>
    <mergeCell ref="F5:Y5"/>
    <mergeCell ref="B6:D6"/>
    <mergeCell ref="Y6:AC6"/>
    <mergeCell ref="AD6:AJ6"/>
  </mergeCells>
  <pageMargins left="0.78740157480314965" right="0.78740157480314965" top="0.98425196850393704" bottom="0.98425196850393704" header="0.51181102362204722" footer="0.51181102362204722"/>
  <pageSetup paperSize="9" scale="24" fitToHeight="2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ОПП 1 к</vt:lpstr>
      <vt:lpstr>ОНП 1к</vt:lpstr>
      <vt:lpstr>ОНП 2 к</vt:lpstr>
      <vt:lpstr>ОПП_2 к</vt:lpstr>
      <vt:lpstr>'ОНП 2 к'!Print_Area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2020-05-30T19:47:10Z</dcterms:modified>
</cp:coreProperties>
</file>